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lysis and results" sheetId="1" r:id="rId5"/>
    <sheet state="visible" name="Summary and Gap Closure" sheetId="2" r:id="rId6"/>
  </sheets>
  <definedNames/>
  <calcPr/>
</workbook>
</file>

<file path=xl/sharedStrings.xml><?xml version="1.0" encoding="utf-8"?>
<sst xmlns="http://schemas.openxmlformats.org/spreadsheetml/2006/main" count="896" uniqueCount="488">
  <si>
    <t xml:space="preserve">Supplier/Contractor Pre-Award HSSE Questionnaire </t>
  </si>
  <si>
    <t>HSSE Capability Assessment Sheet</t>
  </si>
  <si>
    <r>
      <rPr>
        <rFont val="Calibri"/>
        <color rgb="FF1F3864"/>
        <sz val="10.0"/>
      </rPr>
      <t xml:space="preserve">Ver 3.0 </t>
    </r>
    <r>
      <rPr>
        <rFont val="Calibri"/>
        <color rgb="FF1F3864"/>
        <sz val="8.0"/>
      </rPr>
      <t>March 2019</t>
    </r>
  </si>
  <si>
    <t>Supplier/Contractor</t>
  </si>
  <si>
    <t>Scope of assessment</t>
  </si>
  <si>
    <t>Mode 2 High &amp; Medium Risk Contracts</t>
  </si>
  <si>
    <t>Supplier / Contractor</t>
  </si>
  <si>
    <t xml:space="preserve">South West Design Africa Limited (SWDA) </t>
  </si>
  <si>
    <t>Date of assessment</t>
  </si>
  <si>
    <t>Re-Submitted by SWDA on Sunday, 19th July, 2026.</t>
  </si>
  <si>
    <t>Overall Score and Banding</t>
  </si>
  <si>
    <t>Assessed by</t>
  </si>
  <si>
    <t>Team TBA</t>
  </si>
  <si>
    <t>S/N</t>
  </si>
  <si>
    <t>Scope of Contractor:
Activities (Line of Business) being assessed.</t>
  </si>
  <si>
    <t>Assessment Section</t>
  </si>
  <si>
    <t>Weight</t>
  </si>
  <si>
    <t>Score</t>
  </si>
  <si>
    <t>Recommendation/Additional Works</t>
  </si>
  <si>
    <t>Due Date</t>
  </si>
  <si>
    <t>Provision of Zero-Man Entry Auto-Tank Cleaning Project</t>
  </si>
  <si>
    <t>Overall</t>
  </si>
  <si>
    <t>Commitment and Accountability</t>
  </si>
  <si>
    <t xml:space="preserve">Scoring (A-Excellent=10, B-Acceptable=6, C-Poor=3, D-Unacceptable=0). IF N/A question will not be counted but only if N/A is justified otherwise =D
</t>
  </si>
  <si>
    <t>HSE Policies, Standards and Objectives</t>
  </si>
  <si>
    <r>
      <rPr>
        <rFont val="Arial"/>
        <b/>
        <color theme="0"/>
        <sz val="11.0"/>
      </rPr>
      <t>HSSE stands for Health, Safety, Security &amp; Environment
(</t>
    </r>
    <r>
      <rPr>
        <rFont val="Arial"/>
        <b/>
        <color theme="0"/>
        <sz val="9.0"/>
      </rPr>
      <t>please cover all aspects in your responses to the questions)</t>
    </r>
  </si>
  <si>
    <t>Contractor's Response</t>
  </si>
  <si>
    <t>Assessors Comments</t>
  </si>
  <si>
    <t>Organisation, Resources and Capability</t>
  </si>
  <si>
    <t>Valid Questions</t>
  </si>
  <si>
    <t>Stakeholders and Customers</t>
  </si>
  <si>
    <t>Valid questions are those that have been scored excluding those where N/A has been accepted</t>
  </si>
  <si>
    <t>Risk Assessment and Controls</t>
  </si>
  <si>
    <t>Keyword</t>
  </si>
  <si>
    <t>Question</t>
  </si>
  <si>
    <t>Document</t>
  </si>
  <si>
    <t>No:</t>
  </si>
  <si>
    <t>Value</t>
  </si>
  <si>
    <t>Asset design and Integrity</t>
  </si>
  <si>
    <t>Score as % of valid questions &gt;=80% =Green, 50%-79%=Amber, &lt;50%=Red</t>
  </si>
  <si>
    <t>A</t>
  </si>
  <si>
    <t>Plans and Procedures</t>
  </si>
  <si>
    <t>Execution of Activities</t>
  </si>
  <si>
    <t>Monitoring, Reporting and Learning</t>
  </si>
  <si>
    <t>B</t>
  </si>
  <si>
    <t>C</t>
  </si>
  <si>
    <t>D</t>
  </si>
  <si>
    <t>Assurance, review and improvement</t>
  </si>
  <si>
    <t>HSE Management-additional features</t>
  </si>
  <si>
    <t>a) 1</t>
  </si>
  <si>
    <t>How are managers personally involved in HSE aspects?</t>
  </si>
  <si>
    <t>SWDA HSE Plan</t>
  </si>
  <si>
    <t>Managers required to Review &amp; Sign-Off on All Deliverables.</t>
  </si>
  <si>
    <t>Evidence of mindfulness and a strong, proactive HSE culture in senior management and at all levels throughout the organization.</t>
  </si>
  <si>
    <t>Evidence of personal commitment on the part of all the organization’s managers and workers. Accountability based on well-defined authority levels, acceptance of decision making and a clear understanding of job responsibilities</t>
  </si>
  <si>
    <t>Some evidence of personal commitment on the part of all the organization’s managers and workers. Some of the personnel who direct and control activities understand their accountability for HSE-MS policies, systems, decisions, and outcomes.</t>
  </si>
  <si>
    <t xml:space="preserve">No evidence of personal commitment on the part of all the organization’s managers and workers. None of the personnel who direct and control activities understand their accountability for HSE-MS policies, systems, decisions, and outcomes. </t>
  </si>
  <si>
    <t>What is the responsibilities of managers in this aspect?</t>
  </si>
  <si>
    <t>Managers have Responsibility to ensure Compliance.</t>
  </si>
  <si>
    <t>b)</t>
  </si>
  <si>
    <t>How do managers ensure commitment from the workforce to perform activities in accordance with company policies, standards and objectives, and in compliance with external requirements?</t>
  </si>
  <si>
    <t>Weekly Compliance QA / QC Meetings &amp; Compliance Reports.</t>
  </si>
  <si>
    <t>N/A</t>
  </si>
  <si>
    <t>c)</t>
  </si>
  <si>
    <t>How does the contractor ensure learning from internal and external sources and promote continuous risk reduction and performance improvement?</t>
  </si>
  <si>
    <t>Risk Mgmt. Workshops &amp; Training.</t>
  </si>
  <si>
    <t>d)</t>
  </si>
  <si>
    <t>Provide evidence of accountability and commitment at all levels of the organization.</t>
  </si>
  <si>
    <t>See SWDA HSE Policies within Project HSE Plan.</t>
  </si>
  <si>
    <t>e)</t>
  </si>
  <si>
    <t>Is there a code of conduct in place to establish behavioural, ethical and compliance obligations for employees? If yes, please provide a copy</t>
  </si>
  <si>
    <t>f) 1</t>
  </si>
  <si>
    <t>What communication and engagement mechanisms are established?</t>
  </si>
  <si>
    <t>How is responsibility assigned for prompt, appropriate and engaging
communication to those involved in delivering HSE performance?</t>
  </si>
  <si>
    <t>See SWDA HSE Plan - HSE Team Responsibilities.</t>
  </si>
  <si>
    <t>g) 1</t>
  </si>
  <si>
    <t>Provide evidence to show that the HSE-MS is in place across the organization,with priorities established, authorities and accountabilities assigned, and resources allocated.</t>
  </si>
  <si>
    <t>HSE-MS Manual</t>
  </si>
  <si>
    <t>See SWDA HSE-MS Structure &amp; Plan in Project HSE Plan.</t>
  </si>
  <si>
    <t>Who in your organization is accountable for the oversight and co-ordination of activities within the scope of their part of the HSE-MS? Are they also accountable for monitoring effectiveness?</t>
  </si>
  <si>
    <t>Wisdom Tasie, SWDA Bus. Dev. &amp; QA / QC Manager.</t>
  </si>
  <si>
    <t>HSE Policies, and standards.</t>
  </si>
  <si>
    <t xml:space="preserve">a)  </t>
  </si>
  <si>
    <t>Who is the most senior person in the organization responsible for authorization of PSOs appropriate to each activity? Provide name and title.</t>
  </si>
  <si>
    <t>Gliffeth Wonuigwe, SWDA CEO / MD.</t>
  </si>
  <si>
    <t>Appropriate PSO are in place to define the expected outcomes of HSE-MS implementation. PSO providing commitments and boundaries, assisting the company to meet or exceed regulatory requirements and other voluntary commitments and setting responsible expectations where regulatory requirements do not exist.</t>
  </si>
  <si>
    <t>Appropriate PSO are in place to define the expected outcomes of HSE-MS implementation. PSO providing commitments and boundaries and assisting the company to meet regulatory requirements and other voluntary commitments.</t>
  </si>
  <si>
    <t>Policy statements and basic HSE performance standards exist on paper but have not been well communicated to the organization, no HSE objectives defined.</t>
  </si>
  <si>
    <t>No written HSE policies, HSE performance standards or objectives endorsed by senior management.</t>
  </si>
  <si>
    <t>b) 1</t>
  </si>
  <si>
    <t>Does your company have HSE policies and standards in place which establish riskbased requirements, including the commitment to comply with applicable regulatory or other requirements? If the answer is yes, please attach copies.</t>
  </si>
  <si>
    <t>HSE Policies</t>
  </si>
  <si>
    <t>Yes, See SWDA Project HSE Plan.</t>
  </si>
  <si>
    <t xml:space="preserve">How do you communicate your policies and standards to all of your employees? </t>
  </si>
  <si>
    <t>All Policies Posted in Office &amp; at All Project Sites.</t>
  </si>
  <si>
    <t>What are your arrangements for advising employees of changes in the policies or standards?</t>
  </si>
  <si>
    <t>Monthly Company HSE Meetings with All Managers.</t>
  </si>
  <si>
    <t>c)1</t>
  </si>
  <si>
    <t>How do you identify new industry standards or regulatory requirements that may be applicable to your activities?</t>
  </si>
  <si>
    <t>Weekly Regulatory, Govt. &amp; IOC Publications Reviews.</t>
  </si>
  <si>
    <t>Describe the process used for producing, updating and disseminating standards.</t>
  </si>
  <si>
    <t>New Standards ID &amp; Dissemination to Company WhatsApp Groups.</t>
  </si>
  <si>
    <t>Are your company standards aligned with IOGP/industry guidelines or
recommended practices? If yes, state which.</t>
  </si>
  <si>
    <t xml:space="preserve">Yes, SWDA follows BACT &amp; GBP Standard Practices. </t>
  </si>
  <si>
    <t>Describe process for review of applicable regulations and standards at the local,national, regional and international levels to ensure Policies and Standards are aligned and remain up-to-date.</t>
  </si>
  <si>
    <t>SWDA has in place a Regulatory Compliance Lead who monitors these Regulations &amp; Standards.</t>
  </si>
  <si>
    <t>Where do you define the company standards you require your contractors to meet?</t>
  </si>
  <si>
    <t>Within SWDA's Project HSE Plan, which is enforced by Subcontractors.</t>
  </si>
  <si>
    <t>How do you ensure these standards are met and verified?</t>
  </si>
  <si>
    <t>SWDA Maintains Project HSE Checklists.</t>
  </si>
  <si>
    <t>HSE Objectives</t>
  </si>
  <si>
    <t>a)</t>
  </si>
  <si>
    <t>Does your company have HSE objectives which include measurable success criteria based on continuous improvement; maintaining standards; or compliance with policy, regulatory or other requirements?If the answer is yes, please attach a copy.</t>
  </si>
  <si>
    <t>See All KPIs within SWDA Project HSE Plan.</t>
  </si>
  <si>
    <t>Describe how you communicate your HSE objectives to all your employees.</t>
  </si>
  <si>
    <t>Posted Policies &amp; Directives on Specific Subjects.</t>
  </si>
  <si>
    <t>What initiatives or campaigns have been developed at an appropriate level of the company to meet short and long-term strategic objectives?</t>
  </si>
  <si>
    <t>SWDA has Senior Strategy Advisor, Woji Weli at helm.</t>
  </si>
  <si>
    <t>Policies,Standards and Objectives (PSO)</t>
  </si>
  <si>
    <t>How do you ensure that the PSOs defined address applicable aspects of your business activities throughout their life cycle?</t>
  </si>
  <si>
    <t>SWDA HSE Plan - Strategy &amp; Lessons Learned (LL) Mitigations.</t>
  </si>
  <si>
    <t>Appropriate PSO are in place to define the expected outcomes of HSE-MS implementation. PSO providing commitments and boundaries, assisting the company to meet or exceed regulatory requirements and other voluntary commitments and setting responsible expectations where regulatory requirements do not exist</t>
  </si>
  <si>
    <t>Are there different entities operating on the same facilities (including joint venture partnerships) and have PSO been harmonized to ensure a consistent message and application? If yes, please provide an outline of harmonization.</t>
  </si>
  <si>
    <t>All On-Site Activities are Governed by our Project SOPs.</t>
  </si>
  <si>
    <t>Describe the process used to review PSOs, including how these are documented and approved by a competent authority. Please provide an example.</t>
  </si>
  <si>
    <t>See SWDA Project HSE Plan, Examples are provided.</t>
  </si>
  <si>
    <t>How does your organization gather and consolidate feedback on PSO applicability and effectiveness and use this to identify shortfalls against expectations?</t>
  </si>
  <si>
    <t>SWDA holds Weekly Project HSE Meetings to Evaluate.</t>
  </si>
  <si>
    <t>Describe the process used to risk-assess and approve an exemption or deviation from an HSE MS requirement and how you ensure the approval is by an appropriate level of management.</t>
  </si>
  <si>
    <t>AS SWDA HSE Plan describes, ED - Operations Approves.</t>
  </si>
  <si>
    <t>Organization, resoureces and capability</t>
  </si>
  <si>
    <t>Organizational Structure for HSE Management</t>
  </si>
  <si>
    <t>How is your organization structured to effectively implement the HSE-MS and ensure compliance with legal and other requirements? Please provide an organization chart.</t>
  </si>
  <si>
    <t>See SWDA Project HSE Plan with HSE Process Org Charts.</t>
  </si>
  <si>
    <t>"Acceptable" together with a process to ensure extension of HSE-MS consistency towards contractors, who are a key resource when deployed to increase the organization’s capability.</t>
  </si>
  <si>
    <t>The organisation with defined HSE responsibilities, accountabilities and authorities is structured to deliver its planned objectives effectively and efficiently. They have the right equipment, processes and people in place, with the right skills at the right time.</t>
  </si>
  <si>
    <t>Limited organisation with defined HSE responsibilities, accountabilities and authorities. They have some equipment, processes and people in place, but limited specialist HSE resources.</t>
  </si>
  <si>
    <t xml:space="preserve">The organization has no defined HSE responsibilities, accountabilities and authorities. There is no evidence of equipment, processes and skilled people in place.
</t>
  </si>
  <si>
    <t>When organizational change is necessary, what process is in place to assess, mitigate and review actual and potential risks, as well as impacts on operating activities and the HSE-MS itself?</t>
  </si>
  <si>
    <t>See SWDA Project HSE Plan with Change Mgmt. Process.</t>
  </si>
  <si>
    <t>How do you ensure people in roles identified as HSE critical can be replaced e.g. due to retirement, transfer or leaving the role for other reasons?</t>
  </si>
  <si>
    <t>SWDA has Mitigating Measures provided within our HSE &amp; QA / QC Plans.</t>
  </si>
  <si>
    <t>What mechanisms and programmes for joint participation and management consultation within the workforce do you have?</t>
  </si>
  <si>
    <t>SWDA's Project HSE Plan embodies Joint Meetings.</t>
  </si>
  <si>
    <t>Resources and capability</t>
  </si>
  <si>
    <t>What recruitment, deployment, career development, retention and succession plans are in place?</t>
  </si>
  <si>
    <t>SWDA QA Plan</t>
  </si>
  <si>
    <t>See SWDA's Project-Specific QA / QC Plan.</t>
  </si>
  <si>
    <t>"Acceptable" together with follow-up observation of employee’s performance. Additional HSE training provided to address any gaps identified and changes in job responsibilities/ function.</t>
  </si>
  <si>
    <t>Capability of managers and workforce is supported by appropriate levels of competence, skills, experience and behaviour to work effectively and meet HSE-MS Expectations.</t>
  </si>
  <si>
    <t>Verbal instructions on company procedures only. Documents provided for new employees but no on-the-job orientation by supervisor. Some specialized HSE training for managers, supervisors or specialists/personnel.</t>
  </si>
  <si>
    <t>No formal HSE training programme. No specialized HSE training for managers, supervisors or specialists/ personnel.</t>
  </si>
  <si>
    <t>What HSE training programmes do you have in place for the following:Managers and supervisors at all levels who will plan, monitor, oversee and carry out the work?</t>
  </si>
  <si>
    <t>See SWDA's HSE Plan &amp; Training Section.</t>
  </si>
  <si>
    <t>HSE specialist personnel within your organization? Please specify the resources available.</t>
  </si>
  <si>
    <t>See SWDA Project HSE Plan, Crew List, Org Charts &amp; CVs.</t>
  </si>
  <si>
    <t>Other HSE personnel?</t>
  </si>
  <si>
    <t>Employees to ensure they have adequate knowledge of basic industrial HSE?</t>
  </si>
  <si>
    <t>See SWDA Project HSE Plan, with Project HSE Inductions.</t>
  </si>
  <si>
    <t>Employees to ensure they have been instructed and have received information on any specific risk factors and risks arising out of the nature of their activities e.g. job and site orientations?</t>
  </si>
  <si>
    <t>See SWDA QA / QC &amp; PE&amp;RMP Plans &amp; Risk Mgmt. Matrices.</t>
  </si>
  <si>
    <t>Describe the process used to periodically review and update HSE training e.g. to meet HSE objectives and applicable legal or other HSE requirements.</t>
  </si>
  <si>
    <t>SWDA's QA / QC &amp; PE&amp;RMP Plans describe Quarterly &amp; Annual Training Programmes.</t>
  </si>
  <si>
    <t>Where HSE training is given in-house, please describe the content and duration of courses.</t>
  </si>
  <si>
    <t>SWDA's HSE Plan includes List of Training Courses &amp; 1-5 Days.</t>
  </si>
  <si>
    <t>What tools to do you use to identify and access HSE specific resources, skills and knowledge?</t>
  </si>
  <si>
    <t>SWDA QA / QC Plan includes Process of Analyses &amp; Actions.</t>
  </si>
  <si>
    <t>Competence assurance</t>
  </si>
  <si>
    <t>Does your organization have a competence assurance process in place? If yes, please describe the scope and content of your competence assurance process.</t>
  </si>
  <si>
    <t>See SWDA's Project QA / QC Plan for these Descriptions.</t>
  </si>
  <si>
    <t>"Acceptable" Column together with Critical roles in terms of operating risk may also be identified, documented, tracked and regularly reviewed. This ensures appropriate priority is given to assessment, training requirements, fitness-fortask, development plans, mentoring and performance review.</t>
  </si>
  <si>
    <t>A competence assurance process exists to screen, select, train and conduct ongoing assessment of the HSE qualifications, fitness-for-task, enabling behaviours, and supervisory needs and abilities of the workforce to meet specified job requirements. Records are retained and kept up-todate to assure that training has been completed and competencies have been assessed as adequate.</t>
  </si>
  <si>
    <t>Some general competence profiles available, but not specifying the training needed or HSE qualifications for specific job requirements. Records exist but are not kept up to date.</t>
  </si>
  <si>
    <t>No evidence of competence assurance in place.</t>
  </si>
  <si>
    <t>What clearly defined HSE competencies are required for the individual roles and jobs within teams? Please provide an example of training matrix.</t>
  </si>
  <si>
    <t>See SWDA's Project QA / QC Plan for these Training Matrices.</t>
  </si>
  <si>
    <t>What measures are in place to review individual’s or team’s capability and address temporary any gaps?</t>
  </si>
  <si>
    <t>See SWDA's Project QA / QC Plan for Gap Analyses &amp; Actions.</t>
  </si>
  <si>
    <t>Allocation of internal and external resources</t>
  </si>
  <si>
    <t>What system is in place to allocate appropriate and sufficient internal and external resources to meet HSE objectives?</t>
  </si>
  <si>
    <t>See SWDA's Project HSE Plan, with PDs &amp; KPIs.</t>
  </si>
  <si>
    <t>"Acceptable" together with follow-up conducted on the HSE performance of their contractor. Contractor and their contractors working together for achievement of HSE objectives.</t>
  </si>
  <si>
    <t>System in place for allocation of appropriate and sufficient internal and external resources. Contractors are selected with consideration of HSE abilities. Relationships are established and verification controls to maintain sufficient and effective supply of goods and services are in place.</t>
  </si>
  <si>
    <t>Basic system in place for allocation of appropriate and sufficient internal and external resources. For management of suppliers and contractors, selection process limited in HSE criteria.</t>
  </si>
  <si>
    <t>No written process for allocation of appropriate and sufficient internal and external resources.</t>
  </si>
  <si>
    <t>Does your company have a contractor management process or system? If yes, provide an outline of the process.</t>
  </si>
  <si>
    <t>Yes, see provided SWDA QA / QC, PE&amp;RMP &amp; HSE Plans.</t>
  </si>
  <si>
    <t>c) 1</t>
  </si>
  <si>
    <t>How do you asses the HSE capability and capacity internally, and if external resources are needed, of your suppliers and contractors?</t>
  </si>
  <si>
    <t>SWDA's Project HSE &amp; QA / QC Plans include these Features.</t>
  </si>
  <si>
    <t>What programmes have you put in place to enhance opportunities for local sourcing of people, goods and services?</t>
  </si>
  <si>
    <t>SWDA CEP Plan</t>
  </si>
  <si>
    <t>See SWDA's Project Community Engagement Plan (CEP).</t>
  </si>
  <si>
    <t>How do you ensure that plans are established amongst suppliers and contractors,for personnel identification in HSE critical roles and how they can be replaced if they retire, transfer or leave their role for other reasons?</t>
  </si>
  <si>
    <t>SWDA's Project HSE Plan includes Subcontractors' (Subs) Orientation &amp; Compliance.</t>
  </si>
  <si>
    <t>Do you provide HSE specific training, tools and initiatives to improve the risk awareness and performance of suppliers and contractors who provide goods and services? If yes, please provide an outline.</t>
  </si>
  <si>
    <t>SWDA's QA / QC Plan includes these Initiatives for Subs.</t>
  </si>
  <si>
    <t>f)</t>
  </si>
  <si>
    <t>What HSE training do you provide to managers and workers responsible for contracting activities and oversight of contractors?</t>
  </si>
  <si>
    <t>See Training Section in SWDA HSE &amp; QA / QC Plans.</t>
  </si>
  <si>
    <t>How do you agree upon the interfaces and other bridging mechanisms for activities involving multiple parties using different management systems?</t>
  </si>
  <si>
    <t>SWDA is Prime Contractor &amp; manages All Subs underneath.</t>
  </si>
  <si>
    <t>How do you identify alignment and relevant gaps (including roles, responsibilities and actions) in the different management systems of the participants?</t>
  </si>
  <si>
    <t>There is Only SWDA HSE-MS System in Place &amp; Monitored.</t>
  </si>
  <si>
    <t>Stakeholders and customers</t>
  </si>
  <si>
    <t>How do you identify Stakeholders, including local communities?</t>
  </si>
  <si>
    <t>See SWDA's Project-Specific Community Engagement Plan (CEP).</t>
  </si>
  <si>
    <t>"Acceptable" together with Contractor gaining short or long-term economic, social or environmental benefits from their relationship with stakeholders and costumers.</t>
  </si>
  <si>
    <t>Effective relationship with stakeholders and customers established. Relevant risks are identified and clearly communicated, addressed and managed. Contractor’s products and services meet the expectations of its customers in terms of HSE performance and technical support.</t>
  </si>
  <si>
    <t>Open and sustainable relationships established. Contractor has identified relevant risks but these are not fully understood, addressed and managed.</t>
  </si>
  <si>
    <t>Open and sustainable relationships not established. Contractor not able to manage the risks and opportunities that have potential to affect its stakeholders and customers</t>
  </si>
  <si>
    <t>How are relationships established throughout the activities life cycle?</t>
  </si>
  <si>
    <t>See SWDA's Project-Specific CEP.</t>
  </si>
  <si>
    <t>Which significant stakeholder groups does your company have?</t>
  </si>
  <si>
    <t>What is your company’s local community engagement plan and strategy?</t>
  </si>
  <si>
    <t>What processes does your company have to assess, manage and engage with customers and other stakeholders regarding life cycle risks and opportunities associated with the company’s products, assets and activities?</t>
  </si>
  <si>
    <t>See SWDA's Specific QA / QC Plan for these Processes.</t>
  </si>
  <si>
    <t>Describe how compliance with regulatory requirements is part of these processes.</t>
  </si>
  <si>
    <t>SWDA Plans</t>
  </si>
  <si>
    <t>See SWDA's HSE, QA / QC &amp; PEP Plans for Reg. Compliance.</t>
  </si>
  <si>
    <t>What mechanisms are in place to document, evaluate and address stakeholder and customer expectations and feedback, including concerns and grievances?</t>
  </si>
  <si>
    <t>d) 1</t>
  </si>
  <si>
    <t>What kind of relationships has your company established with stakeholders and customers?</t>
  </si>
  <si>
    <t>See SWDA's HSE, QA / QC, CEP &amp; PEP Plans for Customer &amp; Community Stakeholder processes.</t>
  </si>
  <si>
    <t>Describe how communication and engagement is performed?</t>
  </si>
  <si>
    <t>See Specifics within SWDA's CEP Plan.</t>
  </si>
  <si>
    <t>Risk assessment and control</t>
  </si>
  <si>
    <t>What processes and methods does your company have in place to manage risks to an acceptable level for the scope of your activities?</t>
  </si>
  <si>
    <t>SWDA PE&amp;RM Plan</t>
  </si>
  <si>
    <t>See Specifics wihin SWDA's Project Execution &amp; Risk Mgmt. Plan (PE&amp;RMP).</t>
  </si>
  <si>
    <t>"Acceptable" together with recognition of positive impacts and the optimization of benefits that the business activity may provide. These could include the development of people, local capacity building, environmental conservation opportunities and infrastructure.</t>
  </si>
  <si>
    <t>Company HSE-MS includes techniques for the assessment of task based and specific HSE subject risk identification, assessment and treatment of HSE risk considering all potentially affected parties, including external stakeholders. A culture of risk awareness that supports decision-making at each level of the organization is established</t>
  </si>
  <si>
    <t>Company HSE-MS makes reference to the need to conduct HSE risk assessment but has no techniques to perform identification, assessment and treatment of risk considering all potentially affected parties, including external stakeholders. A culture of risk awareness that supports decisionmaking at each level of the organization is not established</t>
  </si>
  <si>
    <t>Company HSE-MS does not include identification, assessment and treatment of HSE risk considering all potentially affected parties, including external stakeholders. A culture of risk awareness that supports decision-making at each level of the organization does not exist.</t>
  </si>
  <si>
    <t>How does your company ensure no operation is performed without a specific risk assessment?</t>
  </si>
  <si>
    <t>See SWDA's PE&amp;RMP &amp; we perform Specific Risk Assessments on Changed SOW or High Risk Ops Only.</t>
  </si>
  <si>
    <t>How does your company monitor that all control and mitigation measures are in place before performing any operation?</t>
  </si>
  <si>
    <t>See SWDA's PE&amp;RMP for Internal Controls of Ops Start.</t>
  </si>
  <si>
    <t>How are conflicting interests dealt with, within your risk management process?</t>
  </si>
  <si>
    <t>See SWDA's PE&amp;RMP for Risk Level-based determinations.</t>
  </si>
  <si>
    <t>Is there commitment to review and improve risk management and associated processes periodically, and in response to an event or change in circumstances?</t>
  </si>
  <si>
    <t>Yes, as detailed within SWDA's PE&amp;RMP Plan.</t>
  </si>
  <si>
    <t>Provide evidence of documentation and communication of the risk management processes for significant risks, including risk acceptance approval at appropriate levels of the organization, scheduled reviews and updating of risk registers.</t>
  </si>
  <si>
    <t>As detailed within SWDA's PE&amp;RMP Plan.</t>
  </si>
  <si>
    <t>How do you manage changes and assess associated risks, e.g. temporary/permanent changes that affect the organization, activities, assets, operations, products, plans or
procedures?</t>
  </si>
  <si>
    <t>How are vulnerabilities and non-conformances recognized, including deviations from operating procedures or weak signals that provide indications of potentially increasing risk?</t>
  </si>
  <si>
    <t>How is learning from incidents, events, non-conformities and good practices from internal and external sources incorporated into risk assessments and their review?</t>
  </si>
  <si>
    <t xml:space="preserve">g)  </t>
  </si>
  <si>
    <t>Has your company established risk control and regulatory compliance plans to manage ‘normal’ conditions, allowing the organization to manage HSE risks locally while maintaining full compliance with relevant requirements and legislation? If yes, please specify which areas of risk, context or requirements.</t>
  </si>
  <si>
    <t>Health risk factors and impact</t>
  </si>
  <si>
    <t>What are the preferred methods for undertaking risk assessments to effectively identify, assess and treat risks related to ill health to an acceptable level?</t>
  </si>
  <si>
    <t>"Acceptable" together with recognition of positive impacts and the optimization of benefits that the business activity may provide. These could include infrastructure (e.g. water wells and clinics) and community health.</t>
  </si>
  <si>
    <t>Comprehensive Health policies, objectives and programmes cover occupational and community health risks to personnel associated with the company’s activities.</t>
  </si>
  <si>
    <t>Basic health risk and control  programmes are in place but not for significant health risks, eg. occupational related illness,etc. No evidence of comprehensive health programmes</t>
  </si>
  <si>
    <t xml:space="preserve">No specific health policies, objectives and risk and control programmes in place.
</t>
  </si>
  <si>
    <t>What is the organization’s rationale for managing health risk and determining risk acceptability?</t>
  </si>
  <si>
    <t>Do you have specific objectives, policies and programmes on specific health risks?</t>
  </si>
  <si>
    <t>Who is accountable and responsible for managing health risk?</t>
  </si>
  <si>
    <t>Briefly describe the resources available to support those accountable and
responsible for managing health issues?</t>
  </si>
  <si>
    <t>e) 1</t>
  </si>
  <si>
    <t>What systems are in place to control health risk and monitor the effectiveness of these controls/barriers?</t>
  </si>
  <si>
    <t>Is regular workplace exposure monitoring for individual workers part of these systems?</t>
  </si>
  <si>
    <t>That is entirely dependent on type of Project, type of Contaminants &amp; severity of Risk of Exposures (PE&amp;RMP).</t>
  </si>
  <si>
    <t>How does the contractor ensure that required restitution time is provided and that extensive use of overtime does not become a working environment burden for its employees?</t>
  </si>
  <si>
    <t>How does the contractor evaluate the health risks presented by use, transport and disposal of chemicals?</t>
  </si>
  <si>
    <t>Safety risk factors and impact</t>
  </si>
  <si>
    <t>What are the preferred methods for undertaking risk assessments to effectively identify, assess and treat risks related to personal and process safety incidents and damage to assets and/or company value to an acceptable level?</t>
  </si>
  <si>
    <t>"Acceptable" together with recognition of positive impacts and the optimization of benefits that the business activity may provide. These could include infrastructure (e.g. roads) and road safety.</t>
  </si>
  <si>
    <t>Comprehensive HSE programmes cover safety risks related to injury, process safety incidents and damage to assets and/or company value.</t>
  </si>
  <si>
    <t>Basic HSE programmes are in place, but not for significant risks, e.g. personnel injury, explosive atmospheres, etc. No evidence of comprehensive safety programmes</t>
  </si>
  <si>
    <t>No specific safety hazard management programmes in place.</t>
  </si>
  <si>
    <t>What is the organization’s rationale for managing safety risk and determining risk acceptability?</t>
  </si>
  <si>
    <t>SWDA HSE &amp; PE&amp;RM Plan</t>
  </si>
  <si>
    <t>As detailed within SWDA's HSE &amp; PE&amp;RMP Plans.</t>
  </si>
  <si>
    <t>Do you have specific objectives, policies and programmes on specific safety risks and ensuring compliance with applicable regulations?</t>
  </si>
  <si>
    <t>Who is accountable and responsible for managing safety risk?</t>
  </si>
  <si>
    <t>Briefly describe the resources available to support those accountable and
responsible for managing personal and process safety issues ?</t>
  </si>
  <si>
    <t>What systems are in place to control personal and process safety risks and monitor the effectiveness of these controls/barriers?</t>
  </si>
  <si>
    <t>What systems does your organization have in place for the provision and upkeep of PPE, both standard issue and items required for specialized activities?</t>
  </si>
  <si>
    <t>Environmental risk factors and impact</t>
  </si>
  <si>
    <t>What are the preferred methods for undertaking risk assessments to effectively identify, assess and treat risks related to local and global environmental impact to an acceptable level?</t>
  </si>
  <si>
    <t>"Acceptable" together with recognition of positive impacts and the optimization of benefits that the business activity may provide. These could include the development of environmental conservation opportunities.</t>
  </si>
  <si>
    <t>Comprehensive environmental programmes cover environmental risks associated with the company’s activities.</t>
  </si>
  <si>
    <t>Basic environmental programmes are in place but not for significant risks e.g. spills, air emissions, pollution prevention, chemical and/or waste management, etc. No evidence of comprehensive environmental programmes</t>
  </si>
  <si>
    <t>No specific environmental hazard management programmes in place.</t>
  </si>
  <si>
    <t>What is the organization’s rationale for managing environmental risk and determining risk acceptability?</t>
  </si>
  <si>
    <t>Do you have specific objectives, policies and programmes on specific environmental risks and ensuring compliance with applicable regulations?</t>
  </si>
  <si>
    <t>Who is accountable and responsible for managing environmental risk?</t>
  </si>
  <si>
    <t>Briefly describe the resources available to support those accountable and
responsible for managing environmental issues?</t>
  </si>
  <si>
    <t>What systems are in place to control environmental risk and monitor the
effectiveness of these controls/barriers?</t>
  </si>
  <si>
    <t>How do document and report the usage of chemicals, including new chemicals?</t>
  </si>
  <si>
    <t>What process covers performance of chemical risk (and substitution) assessments,to implement necessary mitigating measures and to confirm relevant permit/license from public authorities?</t>
  </si>
  <si>
    <t>What systems are established for identifying, classifying, managing and reducing waste?</t>
  </si>
  <si>
    <t>Security risk factors and impact</t>
  </si>
  <si>
    <t>What are the preferred methods for undertaking risk assessments to effectively identify, assess and treat risks and threats related to security of people, assets, information and reputation to an acceptable level?</t>
  </si>
  <si>
    <t>SWDA HSE &amp; SEP Plans</t>
  </si>
  <si>
    <t>See SWDA's Project HSE &amp; Security Enhancement Plans (SEP).</t>
  </si>
  <si>
    <t>"Acceptable" together with recognition of positive impacts and the optimization of benefits that the business activity may provide. These could include the development of people, local capacity building. Commitment to the Voluntary Principles on Security and Human Rights, when applicable, conducting security activities</t>
  </si>
  <si>
    <t>Comprehensive security programmes cover security risks to personnel associated with the company’s activities.</t>
  </si>
  <si>
    <t>Basic security programmes are in place but not for significant security risks, e.g. hostage taking, terrorism, mass evacuation, etc. No evidence of comprehensive security programmes</t>
  </si>
  <si>
    <t>No specific security threat management programmes in place.</t>
  </si>
  <si>
    <t>What is the organization’s rationale for managing security risk and determining risk acceptability?</t>
  </si>
  <si>
    <t>Do you have specific objectives, policies and programmes on specific security threats and ensuring compliance with applicable regulations and voluntary codes of practice?</t>
  </si>
  <si>
    <t>d)1</t>
  </si>
  <si>
    <t>Who is accountable and responsible for managing security risk?</t>
  </si>
  <si>
    <t>Briefly describe the resources available to support those accountable and
responsible for managing security issues?</t>
  </si>
  <si>
    <t>What systems are in place to control security risk and monitor the effectiveness of these controls/barriers?</t>
  </si>
  <si>
    <t>Social responsibility risk factors and impact</t>
  </si>
  <si>
    <t>What are the preferred methods for undertaking risk assessments to effectively identify, assess and treat risks related to social impact (social responsibility to employees, the local community and other stakeholders) to an acceptable level?</t>
  </si>
  <si>
    <t>SWDA HSE &amp; CEP Plans</t>
  </si>
  <si>
    <t>SWDA's Project HSE &amp; Community Engagement Plans (CEP).</t>
  </si>
  <si>
    <t>"Acceptable " together with recognition of positive impacts and the optimization of benefits that the business activity may provide. These could include local capacity building, education and the development of local people and communities. Have additional initiatives to cooperate across the industry on development of Social responsibility programmes. Note: Where applicable laws or requirements prohibit contractor from upholding Human Rights policy, Contractor seek ways to ensure respect for human rights to the greatest extent possible.</t>
  </si>
  <si>
    <t>Comprehensive Social Responsibility programmes cover Social Responsibility Risk factors associated with the company’s activities.</t>
  </si>
  <si>
    <t>Basic social Responsibility programmes are in place but not for significant Social Responsibility Risk factors, e.g. social disturbances, labour action, community impact, etc. No evidence of comprehensive social responsibility programmes</t>
  </si>
  <si>
    <t>No specific Social Responsibility management programme in place.</t>
  </si>
  <si>
    <t>What is the organization’s rationale for managing social risk and determining risk acceptability?</t>
  </si>
  <si>
    <t>Do you have specific objectives, policies and programmes on specific social risks such as community relations; cultural heritage aspects and inter-cultural sensitivities; and the prevention of human rights violations?</t>
  </si>
  <si>
    <t>Does your organization have workforce strategies and procedures in place to comply with internationally recognized labour standards covering any of the following areas: Minimum wages, Working hours, Disciplinary practices, Employment Practices, Working Conditions, Terms of employment for migrant workers, including Human trafficking?</t>
  </si>
  <si>
    <t>Who is accountable and responsible for managing social risk?</t>
  </si>
  <si>
    <t>Are there appropriate resources to support those accountable and responsible for managing social risk?</t>
  </si>
  <si>
    <t>What systems are in place to control social responsibility risk and monitor the effectiveness of these controls/barriers?</t>
  </si>
  <si>
    <t>Asset design and integrity</t>
  </si>
  <si>
    <t>How is base line information and the results of risk assessments used as input to asset design, selection and integrity decisions?</t>
  </si>
  <si>
    <t>See SWDA's Project HSE &amp; PE&amp;RM Plans.</t>
  </si>
  <si>
    <t>"Acceptable" together with facilities and equipment exceeding applicable standards and/ or that a robust process is established to ensure facilities, equipment, materials and operational procedures are kept up to date with current standards/ requirements.</t>
  </si>
  <si>
    <t>Facilities and equipment are designed and constructed (or selected) to be suitable for their purpose/task. They are operated, inspected and maintained to achieve and sustain robust standards of integrity and performance throughout their life cycle.</t>
  </si>
  <si>
    <t>Asset design and integrity (including process safety) does not address all of the significant risks of technical failure and/or the operation of facilities and equipment within defined design and operating limits. Some elimination or risk control measures in place.</t>
  </si>
  <si>
    <t>Asset design and integrity (including process safety) does not address significant risks of technical failure and/or the operation of facilities and equipment within defined design and operating limits. No elimination or risk control measures in place.</t>
  </si>
  <si>
    <t>Which criteria, specifications and standards are defined to address risks and verify conformity throughout the life cycle of facilities, equipment and materials?</t>
  </si>
  <si>
    <t>SWDA Profile</t>
  </si>
  <si>
    <t>SWDA is an Env. Services Company, and we do NOT operate Facilities such as these.</t>
  </si>
  <si>
    <t>Which procedures does your company have to ensure facilities and/or equipment are operated within defined design and operating limits at all times?</t>
  </si>
  <si>
    <t>How are these procedures communicated to personnel that operate, maintain,inspect and manage the facilities and/or equipment?</t>
  </si>
  <si>
    <t>Which processes are in place to identify and manage HSE critical risk controls/barriers to prevent a major incident?</t>
  </si>
  <si>
    <t>Briefly describe the processes in place to maintain, replace, test, inspect, calibrate,certify and verify performance of facilities and equipment?</t>
  </si>
  <si>
    <t>How are frequencies for these type of activities determined?</t>
  </si>
  <si>
    <t>How does your company manage deviations from specified criteria?</t>
  </si>
  <si>
    <t>Has your company established an accessible register of HSE critical facilities or equipment and their minimum performance criteria? If yes, please provide a sample.</t>
  </si>
  <si>
    <t>Plans and procedures</t>
  </si>
  <si>
    <t>HSE plans and procedures</t>
  </si>
  <si>
    <t>Which plans and procedures are established, documented and maintained in accordance with identified HSE legal and other requirements in line with the HSE risk level defined by the organization and the required risk controls? Please provide a list/copy.</t>
  </si>
  <si>
    <t>SWDA HSE &amp; QA / QC Plans</t>
  </si>
  <si>
    <t>See SWDA's Project HSE, QA / QC &amp; PE&amp;RM Plans.</t>
  </si>
  <si>
    <t>"Acceptable" together with plans and procedures as necessary to ensure opportunities. Plans are also developed to optimize HSE performance and drive continuous improvement.</t>
  </si>
  <si>
    <t>Contractor has written HSE plans and procedures as necessary to manage HSE risks. Plans and procedures comprise clearly defined requirements and integrate the results of the risk assessments to prepare for executing work and implementing risk controls/ barriers.</t>
  </si>
  <si>
    <t>Basic HSE procedures exist. No details of how things are to be done to ensure accuracy and consistency of approach when applying HSE risk controls. They include some operating/maintenance procedures, action plans, work instructions or other job aids.</t>
  </si>
  <si>
    <t>No written HSE plans and procedures as necessary to manage HSE risks.</t>
  </si>
  <si>
    <t>What process is established to revise and approve plans and procedures at an appropriate level of authority?</t>
  </si>
  <si>
    <t>What guidance and training does your company provide to enable effective implementation of plans and procedures as appropriate?</t>
  </si>
  <si>
    <t>See SWDA's Project HSE, QA / QC  &amp; PE&amp;RM Plans.</t>
  </si>
  <si>
    <t>How does your company ensure that the latest version of an approved plan or procedure is available at point of use?</t>
  </si>
  <si>
    <t>Contigency, emergency, crisis and continuity management</t>
  </si>
  <si>
    <t>What arrangements does your company have for:
• contingency
• emergency
• crisis
• continuity management planning?</t>
  </si>
  <si>
    <t>SWDA HSE &amp; PE&amp;RM Plans</t>
  </si>
  <si>
    <t>"Acceptable" together systematic incorporation of lessons learned</t>
  </si>
  <si>
    <t>Company has a comprehensive contingency, emergency, crisis and continuity planning processes covering all reasonably foreseeable situations. Required resources available and regular tests and drills are conducted.</t>
  </si>
  <si>
    <t>Basic emergencies covered by plans, e.g. fire, medical, spill, evacuation. No or irregular drills conducted. Limited attention to contingency, crisis and continuity managemen</t>
  </si>
  <si>
    <t>No evidence of  attention paid to contingency, emergency, crisis and continuity management</t>
  </si>
  <si>
    <t>Provide some examples of situations which are included for each of the above?</t>
  </si>
  <si>
    <t>How does your company ensure that required resources are in place with regular tests and drills, including incorporation of lessons learned?</t>
  </si>
  <si>
    <t>Execution of activities</t>
  </si>
  <si>
    <t>Execution and control of activities</t>
  </si>
  <si>
    <t>What processes does your company use to prepare for activities and ensure operational readiness and integrity of systems before commencing work?</t>
  </si>
  <si>
    <t>SWDA HSE &amp; PMIP Plans</t>
  </si>
  <si>
    <t>See SWDA's Project HSE &amp; Pre-Mob Inspection Plans (PMIP).</t>
  </si>
  <si>
    <t>"Acceptable" together  with consistently achieves and/or exceeds specified requirements. Contractor actively seeks and share experience and knowledge across the industry.</t>
  </si>
  <si>
    <t>Companies ensure that activities and associated risk controls are consistently executed with discipline by authorized and competent persons, as defined in the plans and procedures. Each step of the execution of activities leads to the desired result and intervention happens in a timely manner when required.</t>
  </si>
  <si>
    <t>Some plans and procedures implemented. Limited intervention when a risk control/barrier proves ineffective or stated requirements are not being met. Some resources allocated and/or necessary resources not appropriately prepared for the task. Culture of discipline exits.</t>
  </si>
  <si>
    <t xml:space="preserve">No consistent implementation of the plans and procedures, and no intervention when a risk control/barrier proves ineffective or stated requirements are not being met. Inadequate resources allocated or not appropriately prepared for the task. No culture of discipline.
</t>
  </si>
  <si>
    <t>How does your company confirm that interfaces/handovers are established?</t>
  </si>
  <si>
    <t>See SWDA's Project HSE &amp; Project QA / QC Plans.</t>
  </si>
  <si>
    <t>How does your company assure consistent application of processes to ensure activities and tasks are executed in accordance with plans?</t>
  </si>
  <si>
    <t>What kind of supervision activities exist to confirm each activity and/or task is executed in compliance with the plans and procedures and delivers the expected outcome?</t>
  </si>
  <si>
    <t>Describe your company culture related to “Stop and Intervene?</t>
  </si>
  <si>
    <t>How does your company manage inadequate performance or unacceptable behaviour?</t>
  </si>
  <si>
    <t>Monitoring, reporting and learning</t>
  </si>
  <si>
    <t>Monitoring and learning</t>
  </si>
  <si>
    <t>What arrangements does your organization have to ensure the implementation of and compliance with the HSE-MS?</t>
  </si>
  <si>
    <t>SWDA's HSE-MS System Compliance is monitored in accord with our Project HSE Plan.</t>
  </si>
  <si>
    <t>"Acceptable " together with monitoring of performance in all specified subjects with formal review, follow up and communication for continuous improvement.</t>
  </si>
  <si>
    <t>Company has a system for monitoring effectiveness of the HSE-MS and act on reliable and accurate data. They actively seek positive learning from activities, feedback, innovation and experience. They ensure immediate learnings and corrective actions are applied and communicated.</t>
  </si>
  <si>
    <t>Performance monitoring limited to incident statistics, i.e. reactive only. Monitoring of risk controls/barriers function and that operations are delivering planned performance not in place. Limited availability of information for sharing and learning.</t>
  </si>
  <si>
    <t>No system for formally monitoring HSE performance, risk controls/ barriers function and that operations are delivering planned performance. No system established for information for sharing and learning.</t>
  </si>
  <si>
    <t>What arrangements does your organization have to ensure the achievement of its HSEobjectives?</t>
  </si>
  <si>
    <t>All such HSE Objectives are ensured to be met in accord with our Project HSE Plan.</t>
  </si>
  <si>
    <t>Please describe which processes your company has for:
learning from incidents, events and non-conformities from both internal and external sources?</t>
  </si>
  <si>
    <t>Pls see SWDA's HSE Plan for Incident &amp; Accident Responses, Documentation Forms &amp; processes.</t>
  </si>
  <si>
    <t>benefitting from learning opportunities and good practices within the organization,your industry, and from other public sources?</t>
  </si>
  <si>
    <t>See SWDA's Project HSE Plan.</t>
  </si>
  <si>
    <t>implementation of appropriate remedial actions (with application of Management of Change processes as appropriate) to address event/incident causes, strengthen risk controls/barriers and prevent recurrence?</t>
  </si>
  <si>
    <t>See SWDA's QA / QC Plan for the MOC procedures we follow.</t>
  </si>
  <si>
    <t>verification of closure of actions or plans?</t>
  </si>
  <si>
    <t>See HSE Action Verification process within SWDA HSE Plan.</t>
  </si>
  <si>
    <t>How does your company communicate the learning from monitoring and reporting processes?</t>
  </si>
  <si>
    <t>See SWDA's HSE Plan for responses to Lessons Learned.</t>
  </si>
  <si>
    <t>Incidents, events and non-conformities</t>
  </si>
  <si>
    <t>How does your company report, record, classify and investigate Incidents, events and non-conformities (with actual and/or potential consequences) to determine direct and underlying causes?</t>
  </si>
  <si>
    <t>Yes, of course, All such procedures are outlined within our SWDA Project HSE Plan.</t>
  </si>
  <si>
    <t>"Acceptable” together with Voluntary public reporting. Company transparently engages stakeholders on its operating management approach, progress and performance. Complete information to analyse performance is delivered</t>
  </si>
  <si>
    <t>systems in place for reporting, recording and classification of HSE incidents, events and non-conformities. Events/ incident trends steadily improving and evidence of mature reporting culture.</t>
  </si>
  <si>
    <t>Limited reporting, recording and classification of HSE Incidents, events and non-conformities. Data set is not complete. Trends show performance is not improving.</t>
  </si>
  <si>
    <t>No system for reporting, recording and classification of HSE Incidents, events and non-conformities. Company supplied insufficient information to establish trends.</t>
  </si>
  <si>
    <t>Does your company have established some sort of voluntary public reporting?
If yes, please specify.</t>
  </si>
  <si>
    <t>No, SWDA is a Private Company, and we folow Only those Right to Know compliances as required, nothing Voluntary.</t>
  </si>
  <si>
    <t>Please provide the following Company work-related activities statistics for each year
for the last five years, including work performed by Contractor personnel:
a. Number of fatalities
b. Number of lost time injuries
c. Number of Lost Workday Cases
d. Number of Medical Treatment Cases
e. Number of First Aid Cases
f. Number of Near Miss Incidents
g. Fatal Accident Rate (per 100 million hours worked)
h. Lost Time Injury Frequency (per million hours worked)
i. Total Recordable Incident Rate (per million hours worked).</t>
  </si>
  <si>
    <t>SWDA provides HSE Statistics within our attached Project HSE Plan.</t>
  </si>
  <si>
    <t>Please provide company work-related Environmental performance statistics
(as relevant to your operations) for each year of the last five years for:
a. Gaseous emissions
b. Energy Consumption
c. Flaring
d. Aqueous discharges
e. Non-aqueous drilling fluids retained on cuttings discharged to sea
f. Spills of oil and chemicals.</t>
  </si>
  <si>
    <t>SWDA is an Env. Services Company; therefore, we do NOT Emit Gaseous releases; do NOT perform any Flaring; do NOT emit any Aqueous Discharges; nor, do we have any Oil Spills or Chemical Spills.</t>
  </si>
  <si>
    <t>Please provide Tier 1 and Tier 2 Process Safety Event statistics (as relevant to your operations) for each year of the last five year.</t>
  </si>
  <si>
    <t>Again, SWDA is an Env. Services Company &amp; we do NOT have any Tier 1 or 2 Spills or related Safety data.</t>
  </si>
  <si>
    <t>HSE performance</t>
  </si>
  <si>
    <t>Which processes does your company use to define and establish leading and lagging key HSE performance indicators (KPIs) using measures designed to improve performance and behaviours?</t>
  </si>
  <si>
    <t>All such KPIs &amp; measurement procedures are outlined within our SWDA Project HSE &amp; QA / QC Plans.</t>
  </si>
  <si>
    <t>"Acceptable" together with cultural reporting and surveys to ensure understanding of organizational HSE culture. Leading indicators are fostered in the company.</t>
  </si>
  <si>
    <t>System in place to report data and information (e.g. leading and lagging indicators) that provide a clear understanding of HSE performance to meet both company and stakeholder needs.</t>
  </si>
  <si>
    <t>Limited HSE performance monitoring is carried out. Limited analysis of the data reported to produce useful indicators.</t>
  </si>
  <si>
    <t>No system for HSE performance monitoring and/or analysis of the data reported to produce useful indicators is established.</t>
  </si>
  <si>
    <t>How often does your company review HSE KPIs to ensure they provide meaningful information?</t>
  </si>
  <si>
    <t>Typically, after our Monthly QA Meetings, we have a thorough QA Quarterly Meeting for these Reviews.</t>
  </si>
  <si>
    <t>How does your company ensure quality in terms of consistency, accuracy and completeness of monitored and reported data (KPIs)?</t>
  </si>
  <si>
    <t>Please refer to SWDA's HSE Plan for Performance &amp; Upgrading KPIs.</t>
  </si>
  <si>
    <t>HSE events and incidents investigation and follow-up</t>
  </si>
  <si>
    <t>Briefly describe types of HSE events and incidents which are investigated?</t>
  </si>
  <si>
    <t>All Near Misses, actual Incidents &amp; Accidents are investigated per our SWDA HSE-MS Plan.</t>
  </si>
  <si>
    <t>"Acceptable" together with follow up of remedial actions and communication of incident learning for effective prevention. Near miss incidents investigated in the same manner as other incidents.</t>
  </si>
  <si>
    <t>System in place to investigate events/incidents and analyse data and information to identify causes and suitable actions to address weaknesses and opportunities for improvement.</t>
  </si>
  <si>
    <t>System in place for investigation of some HSE incidents. Limited event (near miss) investigation. Limited analysis of data and information to identify causes and suitable actions to address weaknesses and opportunities for improvement.</t>
  </si>
  <si>
    <t>No system for formally investigating HSE events/ incidents and/or analysis of data and information</t>
  </si>
  <si>
    <t>Briefly describe the processes used for the investigation of HSE events and incidents?</t>
  </si>
  <si>
    <t>See SWDA's Project HSE Plan for Investigation procedures.</t>
  </si>
  <si>
    <t>Briefly describe the processes used for the follow up of HSE events and incident investigations, including the communication of lessons learned and required actions?</t>
  </si>
  <si>
    <t>Briefly describe the processes used for the analysis of HSE events and incident investigation findings?</t>
  </si>
  <si>
    <t>Statutory notifiable incidents or non compliance notices</t>
  </si>
  <si>
    <t>How does your company ensure compliance with any statutory requirements for reporting and investigation in the jurisdictions you operate within.?</t>
  </si>
  <si>
    <t>"Acceptable" together with active experience transfer within industry.</t>
  </si>
  <si>
    <t>System in place for compliance with statutory requirements for reporting and investigation.</t>
  </si>
  <si>
    <t>Limited compliance with statutory requirements for reporting and investigation</t>
  </si>
  <si>
    <t xml:space="preserve">No system in place for compliance with statutory requirements for reporting and investigation. </t>
  </si>
  <si>
    <t>Has your company suffered any statutory notifiable events/incidents in the last five years (safety, security, occupational health, environmental or social performance)?
Answers with details including dates, country and location, summary of event/incident and follow-up of remedial actions taken.</t>
  </si>
  <si>
    <t>No, we have NOT suffered any such Events per our Safety Statistics published withn our SWDA Project HSE Plan.</t>
  </si>
  <si>
    <t>Assurance process,including audits</t>
  </si>
  <si>
    <t>a)1</t>
  </si>
  <si>
    <t>Briefly describe your company’s assurance process to evaluate conformity with expectations; organizational capability; effectiveness of the HSE-MS in meeting objectives, stakeholder and business needs; and also identify areas for improvement?</t>
  </si>
  <si>
    <t>SWDA's QA / QC Plan describes all these Policies &amp; Procedures.</t>
  </si>
  <si>
    <t>"Acceptable" together with a learning culture from assurance processes and performed audits.</t>
  </si>
  <si>
    <t>Company systematically assess the HSE-MS to ensure effectiveness, suitability and fitness-forpurpose is sustained and improvement plans are developed at each level of the organization.</t>
  </si>
  <si>
    <t>Some Assurance mechanisms established to assess that the HSE-MS expectations and related processes are properly understood, implemented and executed.</t>
  </si>
  <si>
    <t>No systematic assessment of the HSE-MS to ensure effectiveness, suitability and fitness-for-purpose is sustained and improvement plans are developed at each level of the organization.</t>
  </si>
  <si>
    <t>Do you have a written procedure for HSE auditing? If yes, please attach a copy.</t>
  </si>
  <si>
    <t>See SWDA's Project HSE Plan, under HSE Auditing &amp; Forms.</t>
  </si>
  <si>
    <t>Who is involved in conducting HSE audits? How is the audit team selected to provide specific expertise and independence from the activities being audited? What qualifications are required for auditors?</t>
  </si>
  <si>
    <t>All these HSE Auditing Procedures are explained in detail within our SWDA HSE Plan.</t>
  </si>
  <si>
    <t>How are HSE audits scheduled and what scope of auditing is covered? e.g. internal,regulatory compliance, supplier/contractor, HSE management system implementation.</t>
  </si>
  <si>
    <t>How does your company monitor trends?</t>
  </si>
  <si>
    <t>Trend Monitoring is covered in SWDA's Project HSE Plan.</t>
  </si>
  <si>
    <t>What does trend monitoring include?</t>
  </si>
  <si>
    <t>How does your company track that audits are executed as per plan, with timely implementation of action items?</t>
  </si>
  <si>
    <t>Management review and follow-up</t>
  </si>
  <si>
    <t>Briefly describe your HSE MS management review process.</t>
  </si>
  <si>
    <t>SWDA's HSE-MS Mgmt. Review Process is outlined within our Project HSE Plan.</t>
  </si>
  <si>
    <t>"Acceptable" together with a process in place to followup on action items to ensure effective completion.</t>
  </si>
  <si>
    <t>Those with accountability for the HSE-MS seek assurance on its implementation to deliver desired performance. They assess the strengths and weaknesses of the system via regular review to determine actions for continuous improvement.</t>
  </si>
  <si>
    <t>Review of the effectiveness and adequacy of the HSE-MS in controlling significant risks associated with current and future activities. Limited improvement in the HSE-MS from assurance findings, reviews, investigations of events/incidents and weak signals from any level of the organization</t>
  </si>
  <si>
    <t>No systematic review of the HSE-MS to ensure effectiveness, suitability and fitness-for-purpose is sustained and improvement plans are developed at each level of the organization.</t>
  </si>
  <si>
    <t>What is assessed in management review meetings to ensure understanding of risk control/barrier weaknesses and identify opportunities for improvement?</t>
  </si>
  <si>
    <t>All Lessons Learned Procedures are outlined in SWDA's HSE Plan.</t>
  </si>
  <si>
    <t>How are improvements planned, communicated and embedded within the HSE-MS to drive continuous improvement?</t>
  </si>
  <si>
    <t>Provide evidence of managers formally reviewing the effectiveness and fitness-forpurpose of the HSE-MS.</t>
  </si>
  <si>
    <t>Please provide a copy of minutes from management review meeting.</t>
  </si>
  <si>
    <t>HSE management - additional features</t>
  </si>
  <si>
    <t>Certification of HSE-MS</t>
  </si>
  <si>
    <t>Please provide information on third party verification or any certification which you have received from certification bodies.</t>
  </si>
  <si>
    <t>See All our Certifications within SWDA's HSE Plan.</t>
  </si>
  <si>
    <t>Externally certified to one or more recognized international standards e.g. ISO 9001, ISO 14001, OHSAS 18001 (or ISO 45001), ISO 29001, API Q1</t>
  </si>
  <si>
    <t>Management system developed to a level comparable to international standards but not certified</t>
  </si>
  <si>
    <t xml:space="preserve">Some evidence of working towards compliance with recognized international standards, e.g. ISO 9001, ISO 14001, OHSAS 18001 (or ISO 45001), ISO 29001, API Q1 </t>
  </si>
  <si>
    <t>No evidence of Management system developed to a level comparable to international standards</t>
  </si>
  <si>
    <t>Memberships of
Associations</t>
  </si>
  <si>
    <t>Describe the nature and extent of your company’s participation in relevant HSE industry,trade, and governmental organizations.</t>
  </si>
  <si>
    <t>See SWDA's HSE &amp; QA / QC Plans, under Industry, Trade &amp; Govt. Organizational Interactions.</t>
  </si>
  <si>
    <t>"Acceptable" together with industry or client recognition/awards for HSE initiatives and/or performance</t>
  </si>
  <si>
    <t>Company is an active member of industry bodies/ associations related to HSE. Several HSE-MS features which add value.</t>
  </si>
  <si>
    <t>Company has membership of industry bodies/ association little involvement with HSE initiatives. Some additional HSE-MS features with value.</t>
  </si>
  <si>
    <t>No involvement with HSE through industry or trade associations. No additional features to HSE-MS.</t>
  </si>
  <si>
    <t>Additional Features
of HSE-MS</t>
  </si>
  <si>
    <t>Does your organization (globally, regionally or locally) have any HSE features or arrangements not described elsewhere in your response to the questionnaire?</t>
  </si>
  <si>
    <t>Yes, all such additional Operations &amp; Processes are described within our SWDA HSE, QA / QC &amp; CEP Plans.</t>
  </si>
  <si>
    <t>END</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</si>
</sst>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F800]dddd\,\ mmmm\ dd\,\ yyyy"/>
    <numFmt numFmtId="165" formatCode="0.0%"/>
    <numFmt numFmtId="166" formatCode="[$-409]d\-mmm\-yy"/>
    <numFmt numFmtId="167" formatCode="_(* #,##0.00_);_(* \(#,##0.00\);_(* &quot;-&quot;??_);_(@_)"/>
  </numFmts>
  <fonts count="30">
    <font>
      <sz val="11.0"/>
      <color theme="1"/>
      <name val="Calibri"/>
      <scheme val="minor"/>
    </font>
    <font>
      <sz val="11.0"/>
      <color theme="1"/>
      <name val="Calibri"/>
    </font>
    <font>
      <b/>
      <sz val="16.0"/>
      <color theme="1"/>
      <name val="Calibri"/>
    </font>
    <font>
      <sz val="16.0"/>
      <color theme="1"/>
      <name val="Calibri"/>
    </font>
    <font>
      <b/>
      <sz val="12.0"/>
      <color rgb="FF1F3864"/>
      <name val="Arial"/>
    </font>
    <font/>
    <font>
      <sz val="10.0"/>
      <color rgb="FF1F3864"/>
      <name val="Calibri"/>
    </font>
    <font>
      <b/>
      <sz val="11.0"/>
      <color rgb="FF1F3864"/>
      <name val="Arial"/>
    </font>
    <font>
      <b/>
      <sz val="11.0"/>
      <color rgb="FF2F5496"/>
      <name val="Arial"/>
    </font>
    <font>
      <b/>
      <sz val="12.0"/>
      <color rgb="FF2F5496"/>
      <name val="Arial"/>
    </font>
    <font>
      <b/>
      <sz val="10.0"/>
      <color rgb="FF2F5496"/>
      <name val="Arial"/>
    </font>
    <font>
      <b/>
      <sz val="18.0"/>
      <color theme="0"/>
      <name val="Calibri"/>
    </font>
    <font>
      <sz val="14.0"/>
      <color theme="1"/>
      <name val="Calibri"/>
    </font>
    <font>
      <b/>
      <sz val="9.0"/>
      <color rgb="FF2F5496"/>
      <name val="Arial"/>
    </font>
    <font>
      <b/>
      <sz val="12.0"/>
      <color theme="0"/>
      <name val="Calibri"/>
    </font>
    <font>
      <b/>
      <sz val="14.0"/>
      <color theme="1"/>
      <name val="Calibri"/>
    </font>
    <font>
      <b/>
      <sz val="11.0"/>
      <color theme="0"/>
      <name val="Calibri"/>
    </font>
    <font>
      <b/>
      <sz val="11.0"/>
      <color theme="0"/>
      <name val="Arial"/>
    </font>
    <font>
      <b/>
      <sz val="10.0"/>
      <color theme="0"/>
      <name val="Arial"/>
    </font>
    <font>
      <sz val="11.0"/>
      <color theme="0"/>
      <name val="Calibri"/>
    </font>
    <font>
      <sz val="10.0"/>
      <color theme="0"/>
      <name val="Arial"/>
    </font>
    <font>
      <b/>
      <sz val="11.0"/>
      <color theme="1"/>
      <name val="Calibri"/>
    </font>
    <font>
      <b/>
      <sz val="11.0"/>
      <color theme="1"/>
      <name val="Arial"/>
    </font>
    <font>
      <sz val="11.0"/>
      <color theme="1"/>
      <name val="Arial"/>
    </font>
    <font>
      <sz val="10.0"/>
      <color theme="1"/>
      <name val="Arial"/>
    </font>
    <font>
      <sz val="10.0"/>
      <color theme="1"/>
      <name val="Calibri"/>
    </font>
    <font>
      <sz val="10.0"/>
      <color rgb="FFFF0000"/>
      <name val="Arial"/>
    </font>
    <font>
      <sz val="10.0"/>
      <color rgb="FFC00000"/>
      <name val="Arial"/>
    </font>
    <font>
      <sz val="10.0"/>
      <color theme="0"/>
      <name val="Calibri"/>
    </font>
    <font>
      <b/>
      <sz val="10.0"/>
      <color theme="0"/>
      <name val="Calibri"/>
    </font>
  </fonts>
  <fills count="8">
    <fill>
      <patternFill patternType="none"/>
    </fill>
    <fill>
      <patternFill patternType="lightGray"/>
    </fill>
    <fill>
      <patternFill patternType="solid">
        <fgColor theme="0"/>
        <bgColor theme="0"/>
      </patternFill>
    </fill>
    <fill>
      <patternFill patternType="solid">
        <fgColor rgb="FFF2F8EE"/>
        <bgColor rgb="FFF2F8EE"/>
      </patternFill>
    </fill>
    <fill>
      <patternFill patternType="solid">
        <fgColor rgb="FFEFF6EA"/>
        <bgColor rgb="FFEFF6EA"/>
      </patternFill>
    </fill>
    <fill>
      <patternFill patternType="solid">
        <fgColor rgb="FF2E75B5"/>
        <bgColor rgb="FF2E75B5"/>
      </patternFill>
    </fill>
    <fill>
      <patternFill patternType="solid">
        <fgColor rgb="FF1F3864"/>
        <bgColor rgb="FF1F3864"/>
      </patternFill>
    </fill>
    <fill>
      <patternFill patternType="solid">
        <fgColor rgb="FF2F5496"/>
        <bgColor rgb="FF2F5496"/>
      </patternFill>
    </fill>
  </fills>
  <borders count="50">
    <border/>
    <border>
      <left/>
      <right/>
      <top/>
      <bottom/>
    </border>
    <border>
      <bottom style="thin">
        <color rgb="FF7F7F7F"/>
      </bottom>
    </border>
    <border>
      <left/>
      <top/>
      <bottom/>
    </border>
    <border>
      <right/>
      <top/>
      <bottom/>
    </border>
    <border>
      <left style="thin">
        <color rgb="FF7F7F7F"/>
      </left>
      <top style="thin">
        <color rgb="FF7F7F7F"/>
      </top>
      <bottom style="thin">
        <color rgb="FF7F7F7F"/>
      </bottom>
    </border>
    <border>
      <top style="thin">
        <color rgb="FF7F7F7F"/>
      </top>
      <bottom style="thin">
        <color rgb="FF7F7F7F"/>
      </bottom>
    </border>
    <border>
      <right style="thin">
        <color rgb="FF7F7F7F"/>
      </right>
      <top style="thin">
        <color rgb="FF7F7F7F"/>
      </top>
      <bottom style="thin">
        <color rgb="FF7F7F7F"/>
      </bottom>
    </border>
    <border>
      <left style="thin">
        <color rgb="FF7F7F7F"/>
      </left>
      <right style="thin">
        <color rgb="FF7F7F7F"/>
      </right>
      <top style="thin">
        <color rgb="FF7F7F7F"/>
      </top>
      <bottom style="thin">
        <color rgb="FF7F7F7F"/>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7F7F7F"/>
      </left>
      <top style="thin">
        <color rgb="FF7F7F7F"/>
      </top>
    </border>
    <border>
      <top style="thin">
        <color rgb="FF7F7F7F"/>
      </top>
    </border>
    <border>
      <right style="thin">
        <color rgb="FF7F7F7F"/>
      </right>
      <top style="thin">
        <color rgb="FF7F7F7F"/>
      </top>
    </border>
    <border>
      <left style="thin">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bottom style="thin">
        <color rgb="FF000000"/>
      </bottom>
    </border>
    <border>
      <left style="medium">
        <color rgb="FF000000"/>
      </left>
      <right style="medium">
        <color rgb="FF000000"/>
      </right>
      <top style="medium">
        <color rgb="FF000000"/>
      </top>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top style="medium">
        <color rgb="FF000000"/>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border>
    <border>
      <left style="medium">
        <color rgb="FF000000"/>
      </left>
      <right/>
      <top style="medium">
        <color rgb="FF000000"/>
      </top>
      <bottom/>
    </border>
    <border>
      <left style="thin">
        <color rgb="FF000000"/>
      </left>
      <right style="thin">
        <color rgb="FF000000"/>
      </right>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right style="medium">
        <color rgb="FF000000"/>
      </right>
      <top style="medium">
        <color rgb="FF000000"/>
      </top>
      <bottom/>
    </border>
    <border>
      <left style="thin">
        <color rgb="FF000000"/>
      </left>
      <right/>
      <top/>
      <bottom style="thin">
        <color rgb="FF000000"/>
      </bottom>
    </border>
    <border>
      <left style="thin">
        <color rgb="FF000000"/>
      </left>
    </border>
    <border>
      <left style="thin">
        <color rgb="FF000000"/>
      </left>
      <top style="thin">
        <color rgb="FF000000"/>
      </top>
    </border>
    <border>
      <left style="thin">
        <color rgb="FF000000"/>
      </left>
      <right style="thin">
        <color rgb="FF000000"/>
      </right>
      <top/>
      <bottom/>
    </border>
    <border>
      <left style="thin">
        <color rgb="FF000000"/>
      </left>
      <right style="thin">
        <color rgb="FF000000"/>
      </right>
      <top/>
    </border>
    <border>
      <left style="thin">
        <color rgb="FF000000"/>
      </left>
      <right style="thin">
        <color rgb="FF000000"/>
      </right>
      <bottom/>
    </border>
    <border>
      <left/>
      <top style="medium">
        <color rgb="FF000000"/>
      </top>
      <bottom style="medium">
        <color rgb="FF000000"/>
      </bottom>
    </border>
  </borders>
  <cellStyleXfs count="1">
    <xf borderId="0" fillId="0" fontId="0" numFmtId="0" applyAlignment="1" applyFont="1"/>
  </cellStyleXfs>
  <cellXfs count="180">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1" fillId="2" fontId="1" numFmtId="0" xfId="0" applyAlignment="1" applyBorder="1" applyFont="1">
      <alignment vertical="center"/>
    </xf>
    <xf borderId="1" fillId="2" fontId="3" numFmtId="0" xfId="0" applyBorder="1" applyFont="1"/>
    <xf borderId="2" fillId="0" fontId="4" numFmtId="0" xfId="0" applyAlignment="1" applyBorder="1" applyFont="1">
      <alignment horizontal="left"/>
    </xf>
    <xf borderId="2" fillId="0" fontId="5" numFmtId="0" xfId="0" applyBorder="1" applyFont="1"/>
    <xf borderId="0" fillId="0" fontId="6" numFmtId="0" xfId="0" applyFont="1"/>
    <xf borderId="3" fillId="2" fontId="2" numFmtId="0" xfId="0" applyAlignment="1" applyBorder="1" applyFont="1">
      <alignment horizontal="center"/>
    </xf>
    <xf borderId="4" fillId="0" fontId="5" numFmtId="0" xfId="0" applyBorder="1" applyFont="1"/>
    <xf borderId="5" fillId="0" fontId="7" numFmtId="0" xfId="0" applyAlignment="1" applyBorder="1" applyFont="1">
      <alignment horizontal="center"/>
    </xf>
    <xf borderId="6" fillId="0" fontId="5" numFmtId="0" xfId="0" applyBorder="1" applyFont="1"/>
    <xf borderId="7" fillId="0" fontId="5" numFmtId="0" xfId="0" applyBorder="1" applyFont="1"/>
    <xf borderId="8" fillId="0" fontId="8" numFmtId="0" xfId="0" applyBorder="1" applyFont="1"/>
    <xf borderId="8" fillId="3" fontId="9" numFmtId="0" xfId="0" applyAlignment="1" applyBorder="1" applyFill="1" applyFont="1">
      <alignment shrinkToFit="0" wrapText="1"/>
    </xf>
    <xf borderId="8" fillId="4" fontId="9" numFmtId="0" xfId="0" applyAlignment="1" applyBorder="1" applyFill="1" applyFont="1">
      <alignment shrinkToFit="0" vertical="center" wrapText="1"/>
    </xf>
    <xf borderId="8" fillId="4" fontId="10" numFmtId="164" xfId="0" applyAlignment="1" applyBorder="1" applyFont="1" applyNumberFormat="1">
      <alignment horizontal="left" shrinkToFit="0" vertical="center" wrapText="1"/>
    </xf>
    <xf borderId="8" fillId="3" fontId="10" numFmtId="0" xfId="0" applyAlignment="1" applyBorder="1" applyFont="1">
      <alignment shrinkToFit="0" wrapText="1"/>
    </xf>
    <xf borderId="1" fillId="5" fontId="11" numFmtId="0" xfId="0" applyAlignment="1" applyBorder="1" applyFill="1" applyFont="1">
      <alignment vertical="center"/>
    </xf>
    <xf borderId="9" fillId="0" fontId="12" numFmtId="165" xfId="0" applyAlignment="1" applyBorder="1" applyFont="1" applyNumberFormat="1">
      <alignment horizontal="center" vertical="center"/>
    </xf>
    <xf borderId="8" fillId="3" fontId="10" numFmtId="0" xfId="0" applyAlignment="1" applyBorder="1" applyFont="1">
      <alignment horizontal="left" shrinkToFit="0" vertical="top" wrapText="1"/>
    </xf>
    <xf borderId="8" fillId="4" fontId="13" numFmtId="0" xfId="0" applyAlignment="1" applyBorder="1" applyFont="1">
      <alignment shrinkToFit="0" vertical="center" wrapText="1"/>
    </xf>
    <xf borderId="1" fillId="2" fontId="14" numFmtId="0" xfId="0" applyBorder="1" applyFont="1"/>
    <xf borderId="10" fillId="0" fontId="15" numFmtId="0" xfId="0" applyAlignment="1" applyBorder="1" applyFont="1">
      <alignment horizontal="center" vertical="center"/>
    </xf>
    <xf borderId="11" fillId="0" fontId="15" numFmtId="0" xfId="0" applyAlignment="1" applyBorder="1" applyFont="1">
      <alignment vertical="center"/>
    </xf>
    <xf borderId="12" fillId="0" fontId="7" numFmtId="0" xfId="0" applyAlignment="1" applyBorder="1" applyFont="1">
      <alignment horizontal="left" shrinkToFit="0" vertical="top" wrapText="1"/>
    </xf>
    <xf borderId="13" fillId="0" fontId="5" numFmtId="0" xfId="0" applyBorder="1" applyFont="1"/>
    <xf borderId="14" fillId="0" fontId="5" numFmtId="0" xfId="0" applyBorder="1" applyFont="1"/>
    <xf borderId="15" fillId="0" fontId="15" numFmtId="0" xfId="0" applyAlignment="1" applyBorder="1" applyFont="1">
      <alignment vertical="center"/>
    </xf>
    <xf borderId="8" fillId="4" fontId="8" numFmtId="0" xfId="0" applyAlignment="1" applyBorder="1" applyFont="1">
      <alignment horizontal="left" shrinkToFit="0" vertical="center" wrapText="1"/>
    </xf>
    <xf borderId="16" fillId="6" fontId="16" numFmtId="0" xfId="0" applyAlignment="1" applyBorder="1" applyFill="1" applyFont="1">
      <alignment horizontal="center" vertical="center"/>
    </xf>
    <xf borderId="17" fillId="0" fontId="5" numFmtId="0" xfId="0" applyBorder="1" applyFont="1"/>
    <xf borderId="18" fillId="0" fontId="5" numFmtId="0" xfId="0" applyBorder="1" applyFont="1"/>
    <xf borderId="19" fillId="0" fontId="12" numFmtId="0" xfId="0" applyAlignment="1" applyBorder="1" applyFont="1">
      <alignment horizontal="center" vertical="center"/>
    </xf>
    <xf borderId="19" fillId="0" fontId="12" numFmtId="0" xfId="0" applyAlignment="1" applyBorder="1" applyFont="1">
      <alignment vertical="center"/>
    </xf>
    <xf borderId="20" fillId="0" fontId="12" numFmtId="9" xfId="0" applyAlignment="1" applyBorder="1" applyFont="1" applyNumberFormat="1">
      <alignment horizontal="center" vertical="center"/>
    </xf>
    <xf borderId="21" fillId="0" fontId="15" numFmtId="165" xfId="0" applyAlignment="1" applyBorder="1" applyFont="1" applyNumberFormat="1">
      <alignment horizontal="center" vertical="center"/>
    </xf>
    <xf borderId="19" fillId="0" fontId="12" numFmtId="165" xfId="0" applyAlignment="1" applyBorder="1" applyFont="1" applyNumberFormat="1">
      <alignment horizontal="center" vertical="center"/>
    </xf>
    <xf borderId="22" fillId="4" fontId="12" numFmtId="0" xfId="0" applyAlignment="1" applyBorder="1" applyFont="1">
      <alignment horizontal="left" shrinkToFit="1" vertical="top" wrapText="0"/>
    </xf>
    <xf borderId="23" fillId="4" fontId="12" numFmtId="166" xfId="0" applyAlignment="1" applyBorder="1" applyFont="1" applyNumberFormat="1">
      <alignment horizontal="center" vertical="center"/>
    </xf>
    <xf borderId="24" fillId="7" fontId="16" numFmtId="0" xfId="0" applyAlignment="1" applyBorder="1" applyFill="1" applyFont="1">
      <alignment horizontal="center" shrinkToFit="0" vertical="center" wrapText="1"/>
    </xf>
    <xf borderId="25" fillId="0" fontId="5" numFmtId="0" xfId="0" applyBorder="1" applyFont="1"/>
    <xf borderId="26" fillId="0" fontId="5" numFmtId="0" xfId="0" applyBorder="1" applyFont="1"/>
    <xf borderId="27" fillId="0" fontId="12" numFmtId="0" xfId="0" applyAlignment="1" applyBorder="1" applyFont="1">
      <alignment horizontal="center" vertical="center"/>
    </xf>
    <xf borderId="27" fillId="0" fontId="12" numFmtId="0" xfId="0" applyAlignment="1" applyBorder="1" applyFont="1">
      <alignment vertical="center"/>
    </xf>
    <xf borderId="24" fillId="0" fontId="12" numFmtId="9" xfId="0" applyAlignment="1" applyBorder="1" applyFont="1" applyNumberFormat="1">
      <alignment horizontal="center" vertical="center"/>
    </xf>
    <xf borderId="16" fillId="7" fontId="17" numFmtId="0" xfId="0" applyAlignment="1" applyBorder="1" applyFont="1">
      <alignment horizontal="center" shrinkToFit="0" vertical="center" wrapText="1"/>
    </xf>
    <xf borderId="21" fillId="7" fontId="18" numFmtId="0" xfId="0" applyAlignment="1" applyBorder="1" applyFont="1">
      <alignment horizontal="center" shrinkToFit="0" vertical="center" wrapText="1"/>
    </xf>
    <xf borderId="28" fillId="0" fontId="5" numFmtId="0" xfId="0" applyBorder="1" applyFont="1"/>
    <xf borderId="29" fillId="6" fontId="16" numFmtId="0" xfId="0" applyAlignment="1" applyBorder="1" applyFont="1">
      <alignment horizontal="center" vertical="center"/>
    </xf>
    <xf borderId="27" fillId="0" fontId="19" numFmtId="167" xfId="0" applyBorder="1" applyFont="1" applyNumberFormat="1"/>
    <xf borderId="24" fillId="7" fontId="16" numFmtId="0" xfId="0" applyAlignment="1" applyBorder="1" applyFont="1">
      <alignment horizontal="center" vertical="center"/>
    </xf>
    <xf borderId="29" fillId="7" fontId="20" numFmtId="0" xfId="0" applyBorder="1" applyFont="1"/>
    <xf borderId="30" fillId="7" fontId="18" numFmtId="0" xfId="0" applyAlignment="1" applyBorder="1" applyFont="1">
      <alignment horizontal="center" vertical="center"/>
    </xf>
    <xf borderId="30" fillId="7" fontId="18" numFmtId="0" xfId="0" applyBorder="1" applyFont="1"/>
    <xf borderId="27" fillId="4" fontId="12" numFmtId="166" xfId="0" applyAlignment="1" applyBorder="1" applyFont="1" applyNumberFormat="1">
      <alignment horizontal="center" vertical="center"/>
    </xf>
    <xf borderId="31" fillId="7" fontId="18" numFmtId="0" xfId="0" applyAlignment="1" applyBorder="1" applyFont="1">
      <alignment horizontal="center" vertical="center"/>
    </xf>
    <xf borderId="32" fillId="0" fontId="5" numFmtId="0" xfId="0" applyBorder="1" applyFont="1"/>
    <xf borderId="33" fillId="6" fontId="16" numFmtId="0" xfId="0" applyAlignment="1" applyBorder="1" applyFont="1">
      <alignment horizontal="center" vertical="center"/>
    </xf>
    <xf borderId="1" fillId="6" fontId="16" numFmtId="0" xfId="0" applyAlignment="1" applyBorder="1" applyFont="1">
      <alignment horizontal="center" vertical="center"/>
    </xf>
    <xf borderId="34" fillId="6" fontId="16" numFmtId="0" xfId="0" applyAlignment="1" applyBorder="1" applyFont="1">
      <alignment horizontal="center" vertical="center"/>
    </xf>
    <xf borderId="35" fillId="0" fontId="19" numFmtId="0" xfId="0" applyBorder="1" applyFont="1"/>
    <xf borderId="36" fillId="7" fontId="16" numFmtId="0" xfId="0" applyAlignment="1" applyBorder="1" applyFont="1">
      <alignment horizontal="center" vertical="center"/>
    </xf>
    <xf borderId="37" fillId="0" fontId="5" numFmtId="0" xfId="0" applyBorder="1" applyFont="1"/>
    <xf borderId="38" fillId="0" fontId="5" numFmtId="0" xfId="0" applyBorder="1" applyFont="1"/>
    <xf borderId="9" fillId="7" fontId="17" numFmtId="0" xfId="0" applyAlignment="1" applyBorder="1" applyFont="1">
      <alignment horizontal="center"/>
    </xf>
    <xf borderId="16" fillId="7" fontId="17" numFmtId="0" xfId="0" applyAlignment="1" applyBorder="1" applyFont="1">
      <alignment horizontal="left" shrinkToFit="0" vertical="center" wrapText="1"/>
    </xf>
    <xf borderId="9" fillId="7" fontId="19" numFmtId="0" xfId="0" applyBorder="1" applyFont="1"/>
    <xf borderId="29" fillId="7" fontId="1" numFmtId="0" xfId="0" applyAlignment="1" applyBorder="1" applyFont="1">
      <alignment shrinkToFit="0" wrapText="1"/>
    </xf>
    <xf borderId="31" fillId="7" fontId="1" numFmtId="0" xfId="0" applyAlignment="1" applyBorder="1" applyFont="1">
      <alignment shrinkToFit="0" wrapText="1"/>
    </xf>
    <xf borderId="1" fillId="7" fontId="1" numFmtId="0" xfId="0" applyBorder="1" applyFont="1"/>
    <xf borderId="27" fillId="7" fontId="16" numFmtId="0" xfId="0" applyAlignment="1" applyBorder="1" applyFont="1">
      <alignment horizontal="center" vertical="center"/>
    </xf>
    <xf borderId="27" fillId="7" fontId="16" numFmtId="9" xfId="0" applyAlignment="1" applyBorder="1" applyFont="1" applyNumberFormat="1">
      <alignment horizontal="center" vertical="center"/>
    </xf>
    <xf borderId="39" fillId="7" fontId="16" numFmtId="0" xfId="0" applyAlignment="1" applyBorder="1" applyFont="1">
      <alignment horizontal="center" vertical="center"/>
    </xf>
    <xf borderId="27" fillId="0" fontId="21" numFmtId="9" xfId="0" applyAlignment="1" applyBorder="1" applyFont="1" applyNumberFormat="1">
      <alignment horizontal="center" vertical="center"/>
    </xf>
    <xf borderId="1" fillId="2" fontId="19" numFmtId="0" xfId="0" applyBorder="1" applyFont="1"/>
    <xf borderId="10" fillId="7" fontId="14" numFmtId="0" xfId="0" applyAlignment="1" applyBorder="1" applyFont="1">
      <alignment horizontal="center"/>
    </xf>
    <xf borderId="11" fillId="7" fontId="14" numFmtId="0" xfId="0" applyAlignment="1" applyBorder="1" applyFont="1">
      <alignment horizontal="center"/>
    </xf>
    <xf borderId="15" fillId="7" fontId="14" numFmtId="0" xfId="0" applyAlignment="1" applyBorder="1" applyFont="1">
      <alignment horizontal="center"/>
    </xf>
    <xf borderId="35" fillId="0" fontId="1" numFmtId="0" xfId="0" applyAlignment="1" applyBorder="1" applyFont="1">
      <alignment horizontal="center"/>
    </xf>
    <xf borderId="35" fillId="0" fontId="22" numFmtId="0" xfId="0" applyAlignment="1" applyBorder="1" applyFont="1">
      <alignment horizontal="left" shrinkToFit="0" vertical="center" wrapText="1"/>
    </xf>
    <xf borderId="19" fillId="0" fontId="23" numFmtId="0" xfId="0" applyAlignment="1" applyBorder="1" applyFont="1">
      <alignment horizontal="left" shrinkToFit="0" vertical="center" wrapText="1"/>
    </xf>
    <xf borderId="27" fillId="0" fontId="1" numFmtId="0" xfId="0" applyAlignment="1" applyBorder="1" applyFont="1">
      <alignment shrinkToFit="0" vertical="center" wrapText="1"/>
    </xf>
    <xf borderId="1" fillId="2" fontId="1" numFmtId="0" xfId="0" applyAlignment="1" applyBorder="1" applyFont="1">
      <alignment vertical="top"/>
    </xf>
    <xf borderId="23" fillId="4" fontId="24" numFmtId="0" xfId="0" applyAlignment="1" applyBorder="1" applyFont="1">
      <alignment shrinkToFit="0" vertical="top" wrapText="1"/>
    </xf>
    <xf borderId="1" fillId="2" fontId="1" numFmtId="9" xfId="0" applyBorder="1" applyFont="1" applyNumberFormat="1"/>
    <xf borderId="40" fillId="4" fontId="1" numFmtId="0" xfId="0" applyAlignment="1" applyBorder="1" applyFont="1">
      <alignment horizontal="center" vertical="center"/>
    </xf>
    <xf borderId="40" fillId="0" fontId="1" numFmtId="9" xfId="0" applyAlignment="1" applyBorder="1" applyFont="1" applyNumberFormat="1">
      <alignment horizontal="center" vertical="center"/>
    </xf>
    <xf borderId="40" fillId="0" fontId="1" numFmtId="0" xfId="0" applyAlignment="1" applyBorder="1" applyFont="1">
      <alignment horizontal="center" vertical="center"/>
    </xf>
    <xf borderId="1" fillId="2" fontId="21" numFmtId="0" xfId="0" applyBorder="1" applyFont="1"/>
    <xf borderId="35" fillId="0" fontId="25" numFmtId="0" xfId="0" applyAlignment="1" applyBorder="1" applyFont="1">
      <alignment shrinkToFit="0" vertical="center" wrapText="1"/>
    </xf>
    <xf borderId="35" fillId="0" fontId="5" numFmtId="0" xfId="0" applyBorder="1" applyFont="1"/>
    <xf borderId="27" fillId="0" fontId="23" numFmtId="0" xfId="0" applyAlignment="1" applyBorder="1" applyFont="1">
      <alignment horizontal="left" shrinkToFit="0" vertical="center" wrapText="1"/>
    </xf>
    <xf borderId="27" fillId="4" fontId="24" numFmtId="0" xfId="0" applyAlignment="1" applyBorder="1" applyFont="1">
      <alignment shrinkToFit="0" wrapText="1"/>
    </xf>
    <xf borderId="27" fillId="4" fontId="24" numFmtId="0" xfId="0" applyAlignment="1" applyBorder="1" applyFont="1">
      <alignment shrinkToFit="0" vertical="top" wrapText="1"/>
    </xf>
    <xf borderId="1" fillId="2" fontId="1" numFmtId="0" xfId="0" applyAlignment="1" applyBorder="1" applyFont="1">
      <alignment horizontal="left"/>
    </xf>
    <xf borderId="27" fillId="4" fontId="24" numFmtId="0" xfId="0" applyAlignment="1" applyBorder="1" applyFont="1">
      <alignment horizontal="left" shrinkToFit="0" vertical="top" wrapText="1"/>
    </xf>
    <xf borderId="40" fillId="0" fontId="23" numFmtId="0" xfId="0" applyAlignment="1" applyBorder="1" applyFont="1">
      <alignment horizontal="left" shrinkToFit="0" vertical="center" wrapText="1"/>
    </xf>
    <xf borderId="40" fillId="0" fontId="1" numFmtId="0" xfId="0" applyAlignment="1" applyBorder="1" applyFont="1">
      <alignment shrinkToFit="0" vertical="center" wrapText="1"/>
    </xf>
    <xf borderId="41" fillId="4" fontId="24" numFmtId="0" xfId="0" applyAlignment="1" applyBorder="1" applyFont="1">
      <alignment shrinkToFit="0" vertical="top" wrapText="1"/>
    </xf>
    <xf borderId="19" fillId="0" fontId="5" numFmtId="0" xfId="0" applyBorder="1" applyFont="1"/>
    <xf borderId="31" fillId="7" fontId="25" numFmtId="0" xfId="0" applyAlignment="1" applyBorder="1" applyFont="1">
      <alignment shrinkToFit="0" vertical="top" wrapText="1"/>
    </xf>
    <xf borderId="33" fillId="7" fontId="23" numFmtId="0" xfId="0" applyAlignment="1" applyBorder="1" applyFont="1">
      <alignment shrinkToFit="0" vertical="top" wrapText="1"/>
    </xf>
    <xf borderId="42" fillId="7" fontId="1" numFmtId="0" xfId="0" applyAlignment="1" applyBorder="1" applyFont="1">
      <alignment horizontal="left" shrinkToFit="0" vertical="center" wrapText="1"/>
    </xf>
    <xf borderId="1" fillId="7" fontId="16" numFmtId="9" xfId="0" applyAlignment="1" applyBorder="1" applyFont="1" applyNumberFormat="1">
      <alignment horizontal="center" vertical="center"/>
    </xf>
    <xf borderId="40" fillId="4" fontId="1" numFmtId="0" xfId="0" applyAlignment="1" applyBorder="1" applyFont="1">
      <alignment horizontal="center" shrinkToFit="0" vertical="center" wrapText="1"/>
    </xf>
    <xf borderId="40" fillId="0" fontId="25" numFmtId="0" xfId="0" applyAlignment="1" applyBorder="1" applyFont="1">
      <alignment shrinkToFit="0" vertical="center" wrapText="1"/>
    </xf>
    <xf borderId="27" fillId="4" fontId="26" numFmtId="0" xfId="0" applyAlignment="1" applyBorder="1" applyFont="1">
      <alignment horizontal="left" shrinkToFit="0" vertical="top" wrapText="1"/>
    </xf>
    <xf borderId="27" fillId="4" fontId="27" numFmtId="0" xfId="0" applyAlignment="1" applyBorder="1" applyFont="1">
      <alignment horizontal="left" shrinkToFit="0" vertical="top" wrapText="1"/>
    </xf>
    <xf borderId="27" fillId="4" fontId="24" numFmtId="0" xfId="0" applyAlignment="1" applyBorder="1" applyFont="1">
      <alignment horizontal="left" shrinkToFit="0" vertical="center" wrapText="1"/>
    </xf>
    <xf borderId="43" fillId="2" fontId="1" numFmtId="0" xfId="0" applyBorder="1" applyFont="1"/>
    <xf borderId="40" fillId="0" fontId="22" numFmtId="0" xfId="0" applyAlignment="1" applyBorder="1" applyFont="1">
      <alignment horizontal="left" shrinkToFit="0" vertical="center" wrapText="1"/>
    </xf>
    <xf borderId="44" fillId="0" fontId="22" numFmtId="0" xfId="0" applyAlignment="1" applyBorder="1" applyFont="1">
      <alignment horizontal="left" shrinkToFit="0" vertical="center" wrapText="1"/>
    </xf>
    <xf borderId="40" fillId="0" fontId="1" numFmtId="0" xfId="0" applyAlignment="1" applyBorder="1" applyFont="1">
      <alignment shrinkToFit="0" wrapText="1"/>
    </xf>
    <xf borderId="44" fillId="0" fontId="5" numFmtId="0" xfId="0" applyBorder="1" applyFont="1"/>
    <xf borderId="27" fillId="4" fontId="24" numFmtId="0" xfId="0" applyAlignment="1" applyBorder="1" applyFont="1">
      <alignment shrinkToFit="0" vertical="center" wrapText="1"/>
    </xf>
    <xf borderId="45" fillId="0" fontId="22" numFmtId="0" xfId="0" applyAlignment="1" applyBorder="1" applyFont="1">
      <alignment horizontal="left" shrinkToFit="0" vertical="center" wrapText="1"/>
    </xf>
    <xf borderId="20" fillId="0" fontId="5" numFmtId="0" xfId="0" applyBorder="1" applyFont="1"/>
    <xf borderId="41" fillId="4" fontId="27" numFmtId="0" xfId="0" applyAlignment="1" applyBorder="1" applyFont="1">
      <alignment horizontal="left" shrinkToFit="0" vertical="top" wrapText="1"/>
    </xf>
    <xf borderId="9" fillId="7" fontId="28" numFmtId="0" xfId="0" applyAlignment="1" applyBorder="1" applyFont="1">
      <alignment shrinkToFit="0" vertical="top" wrapText="1"/>
    </xf>
    <xf borderId="35" fillId="0" fontId="23" numFmtId="0" xfId="0" applyAlignment="1" applyBorder="1" applyFont="1">
      <alignment horizontal="center"/>
    </xf>
    <xf borderId="40" fillId="0" fontId="1" numFmtId="0" xfId="0" applyAlignment="1" applyBorder="1" applyFont="1">
      <alignment horizontal="center"/>
    </xf>
    <xf borderId="40" fillId="0" fontId="21" numFmtId="0" xfId="0" applyAlignment="1" applyBorder="1" applyFont="1">
      <alignment horizontal="left" shrinkToFit="0" vertical="center" wrapText="1"/>
    </xf>
    <xf borderId="41" fillId="2" fontId="1" numFmtId="0" xfId="0" applyBorder="1" applyFont="1"/>
    <xf borderId="46" fillId="2" fontId="1" numFmtId="0" xfId="0" applyBorder="1" applyFont="1"/>
    <xf borderId="27" fillId="4" fontId="27" numFmtId="0" xfId="0" applyAlignment="1" applyBorder="1" applyFont="1">
      <alignment shrinkToFit="0" vertical="top" wrapText="1"/>
    </xf>
    <xf borderId="23" fillId="2" fontId="1" numFmtId="0" xfId="0" applyBorder="1" applyFont="1"/>
    <xf borderId="40" fillId="0" fontId="23" numFmtId="0" xfId="0" applyAlignment="1" applyBorder="1" applyFont="1">
      <alignment horizontal="center"/>
    </xf>
    <xf borderId="9" fillId="7" fontId="24" numFmtId="0" xfId="0" applyAlignment="1" applyBorder="1" applyFont="1">
      <alignment shrinkToFit="0" vertical="top" wrapText="1"/>
    </xf>
    <xf borderId="9" fillId="7" fontId="23" numFmtId="0" xfId="0" applyAlignment="1" applyBorder="1" applyFont="1">
      <alignment shrinkToFit="0" vertical="top" wrapText="1"/>
    </xf>
    <xf borderId="9" fillId="7" fontId="1" numFmtId="0" xfId="0" applyAlignment="1" applyBorder="1" applyFont="1">
      <alignment horizontal="left" shrinkToFit="0" vertical="center" wrapText="1"/>
    </xf>
    <xf borderId="19" fillId="0" fontId="1" numFmtId="0" xfId="0" applyAlignment="1" applyBorder="1" applyFont="1">
      <alignment shrinkToFit="0" vertical="center" wrapText="1"/>
    </xf>
    <xf borderId="23" fillId="4" fontId="27" numFmtId="0" xfId="0" applyAlignment="1" applyBorder="1" applyFont="1">
      <alignment horizontal="left" shrinkToFit="0" vertical="top" wrapText="1"/>
    </xf>
    <xf borderId="27" fillId="3" fontId="24" numFmtId="0" xfId="0" applyAlignment="1" applyBorder="1" applyFont="1">
      <alignment horizontal="left" shrinkToFit="0" vertical="top" wrapText="1"/>
    </xf>
    <xf borderId="27" fillId="3" fontId="27" numFmtId="0" xfId="0" applyAlignment="1" applyBorder="1" applyFont="1">
      <alignment horizontal="left" shrinkToFit="0" vertical="top" wrapText="1"/>
    </xf>
    <xf borderId="9" fillId="7" fontId="20" numFmtId="0" xfId="0" applyAlignment="1" applyBorder="1" applyFont="1">
      <alignment shrinkToFit="0" vertical="top" wrapText="1"/>
    </xf>
    <xf borderId="9" fillId="7" fontId="23" numFmtId="0" xfId="0" applyAlignment="1" applyBorder="1" applyFont="1">
      <alignment vertical="top"/>
    </xf>
    <xf borderId="20" fillId="0" fontId="23" numFmtId="0" xfId="0" applyAlignment="1" applyBorder="1" applyFont="1">
      <alignment horizontal="left" shrinkToFit="0" vertical="center" wrapText="1"/>
    </xf>
    <xf borderId="23" fillId="4" fontId="24" numFmtId="0" xfId="0" applyAlignment="1" applyBorder="1" applyFont="1">
      <alignment shrinkToFit="0" vertical="center" wrapText="1"/>
    </xf>
    <xf borderId="40" fillId="0" fontId="1" numFmtId="0" xfId="0" applyAlignment="1" applyBorder="1" applyFont="1">
      <alignment horizontal="center" shrinkToFit="0" vertical="center" wrapText="1"/>
    </xf>
    <xf borderId="24" fillId="0" fontId="23" numFmtId="0" xfId="0" applyAlignment="1" applyBorder="1" applyFont="1">
      <alignment horizontal="left" shrinkToFit="0" vertical="center" wrapText="1"/>
    </xf>
    <xf borderId="27" fillId="4" fontId="27" numFmtId="0" xfId="0" applyAlignment="1" applyBorder="1" applyFont="1">
      <alignment shrinkToFit="0" wrapText="1"/>
    </xf>
    <xf borderId="9" fillId="3" fontId="24" numFmtId="0" xfId="0" applyAlignment="1" applyBorder="1" applyFont="1">
      <alignment horizontal="left" shrinkToFit="0" vertical="top" wrapText="1"/>
    </xf>
    <xf borderId="41" fillId="4" fontId="24" numFmtId="0" xfId="0" applyAlignment="1" applyBorder="1" applyFont="1">
      <alignment horizontal="left" shrinkToFit="0" vertical="top" wrapText="1"/>
    </xf>
    <xf borderId="26" fillId="0" fontId="23" numFmtId="0" xfId="0" applyAlignment="1" applyBorder="1" applyFont="1">
      <alignment horizontal="left" shrinkToFit="0" vertical="center" wrapText="1"/>
    </xf>
    <xf borderId="0" fillId="0" fontId="23" numFmtId="0" xfId="0" applyAlignment="1" applyFont="1">
      <alignment horizontal="left" shrinkToFit="0" vertical="center" wrapText="1"/>
    </xf>
    <xf borderId="41" fillId="4" fontId="24" numFmtId="0" xfId="0" applyAlignment="1" applyBorder="1" applyFont="1">
      <alignment shrinkToFit="0" vertical="center" wrapText="1"/>
    </xf>
    <xf borderId="9" fillId="7" fontId="25" numFmtId="0" xfId="0" applyAlignment="1" applyBorder="1" applyFont="1">
      <alignment shrinkToFit="0" vertical="top" wrapText="1"/>
    </xf>
    <xf borderId="9" fillId="7" fontId="25" numFmtId="0" xfId="0" applyAlignment="1" applyBorder="1" applyFont="1">
      <alignment horizontal="left" shrinkToFit="0" vertical="center" wrapText="1"/>
    </xf>
    <xf borderId="23" fillId="4" fontId="27" numFmtId="0" xfId="0" applyAlignment="1" applyBorder="1" applyFont="1">
      <alignment shrinkToFit="0" vertical="top" wrapText="1"/>
    </xf>
    <xf borderId="47" fillId="4" fontId="1" numFmtId="0" xfId="0" applyAlignment="1" applyBorder="1" applyFont="1">
      <alignment horizontal="center" shrinkToFit="0" vertical="center" wrapText="1"/>
    </xf>
    <xf borderId="44" fillId="0" fontId="1" numFmtId="0" xfId="0" applyAlignment="1" applyBorder="1" applyFont="1">
      <alignment horizontal="center" vertical="center"/>
    </xf>
    <xf borderId="35" fillId="0" fontId="1" numFmtId="0" xfId="0" applyAlignment="1" applyBorder="1" applyFont="1">
      <alignment horizontal="center" vertical="center"/>
    </xf>
    <xf borderId="27" fillId="4" fontId="27" numFmtId="0" xfId="0" applyAlignment="1" applyBorder="1" applyFont="1">
      <alignment shrinkToFit="0" vertical="center" wrapText="1"/>
    </xf>
    <xf borderId="27" fillId="4" fontId="27" numFmtId="0" xfId="0" applyAlignment="1" applyBorder="1" applyFont="1">
      <alignment horizontal="left" shrinkToFit="0" vertical="center" wrapText="1"/>
    </xf>
    <xf borderId="48" fillId="0" fontId="5" numFmtId="0" xfId="0" applyBorder="1" applyFont="1"/>
    <xf borderId="9" fillId="7" fontId="17" numFmtId="0" xfId="0" applyAlignment="1" applyBorder="1" applyFont="1">
      <alignment horizontal="center" vertical="center"/>
    </xf>
    <xf borderId="9" fillId="7" fontId="29" numFmtId="0" xfId="0" applyAlignment="1" applyBorder="1" applyFont="1">
      <alignment shrinkToFit="0" vertical="top" wrapText="1"/>
    </xf>
    <xf borderId="29" fillId="7" fontId="17" numFmtId="0" xfId="0" applyAlignment="1" applyBorder="1" applyFont="1">
      <alignment horizontal="center" vertical="center"/>
    </xf>
    <xf borderId="49" fillId="7" fontId="17" numFmtId="0" xfId="0" applyAlignment="1" applyBorder="1" applyFont="1">
      <alignment horizontal="left" shrinkToFit="0" vertical="center" wrapText="1"/>
    </xf>
    <xf borderId="31" fillId="2" fontId="25" numFmtId="0" xfId="0" applyAlignment="1" applyBorder="1" applyFont="1">
      <alignment shrinkToFit="0" vertical="top" wrapText="1"/>
    </xf>
    <xf borderId="23" fillId="4" fontId="24" numFmtId="0" xfId="0" applyAlignment="1" applyBorder="1" applyFont="1">
      <alignment horizontal="left" shrinkToFit="0" vertical="top" wrapText="1"/>
    </xf>
    <xf borderId="39" fillId="4" fontId="24" numFmtId="0" xfId="0" applyAlignment="1" applyBorder="1" applyFont="1">
      <alignment horizontal="left" shrinkToFit="0" vertical="top" wrapText="1"/>
    </xf>
    <xf borderId="20" fillId="0" fontId="1" numFmtId="0" xfId="0" applyBorder="1" applyFont="1"/>
    <xf borderId="41" fillId="4" fontId="24" numFmtId="0" xfId="0" applyAlignment="1" applyBorder="1" applyFont="1">
      <alignment horizontal="left" shrinkToFit="0" vertical="center" wrapText="1"/>
    </xf>
    <xf borderId="31" fillId="7" fontId="28" numFmtId="0" xfId="0" applyAlignment="1" applyBorder="1" applyFont="1">
      <alignment shrinkToFit="0" vertical="top" wrapText="1"/>
    </xf>
    <xf borderId="33" fillId="7" fontId="25" numFmtId="0" xfId="0" applyAlignment="1" applyBorder="1" applyFont="1">
      <alignment horizontal="left" shrinkToFit="0" vertical="center" wrapText="1"/>
    </xf>
    <xf borderId="19" fillId="0" fontId="22" numFmtId="0" xfId="0" applyAlignment="1" applyBorder="1" applyFont="1">
      <alignment horizontal="left" shrinkToFit="0" vertical="center" wrapText="1"/>
    </xf>
    <xf borderId="23" fillId="4" fontId="27" numFmtId="0" xfId="0" applyAlignment="1" applyBorder="1" applyFont="1">
      <alignment horizontal="left" shrinkToFit="0" vertical="center" wrapText="1"/>
    </xf>
    <xf borderId="27" fillId="0" fontId="1" numFmtId="0" xfId="0" applyAlignment="1" applyBorder="1" applyFont="1">
      <alignment shrinkToFit="0" wrapText="1"/>
    </xf>
    <xf borderId="27" fillId="0" fontId="22" numFmtId="0" xfId="0" applyAlignment="1" applyBorder="1" applyFont="1">
      <alignment horizontal="left" shrinkToFit="0" vertical="center" wrapText="1"/>
    </xf>
    <xf borderId="29" fillId="7" fontId="1" numFmtId="0" xfId="0" applyBorder="1" applyFont="1"/>
    <xf borderId="30" fillId="7" fontId="23" numFmtId="0" xfId="0" applyAlignment="1" applyBorder="1" applyFont="1">
      <alignment shrinkToFit="0" wrapText="1"/>
    </xf>
    <xf borderId="49" fillId="7" fontId="17" numFmtId="0" xfId="0" applyAlignment="1" applyBorder="1" applyFont="1">
      <alignment horizontal="center" shrinkToFit="0" vertical="center" wrapText="1"/>
    </xf>
    <xf borderId="31" fillId="7" fontId="1" numFmtId="0" xfId="0" applyBorder="1" applyFont="1"/>
    <xf borderId="9" fillId="7" fontId="1" numFmtId="0" xfId="0" applyBorder="1" applyFont="1"/>
    <xf borderId="1" fillId="7" fontId="1" numFmtId="0" xfId="0" applyAlignment="1" applyBorder="1" applyFont="1">
      <alignment vertical="center"/>
    </xf>
    <xf borderId="1" fillId="7" fontId="1" numFmtId="0" xfId="0" applyAlignment="1" applyBorder="1" applyFont="1">
      <alignment horizontal="center" vertical="center"/>
    </xf>
    <xf borderId="1" fillId="2" fontId="23" numFmtId="0" xfId="0" applyBorder="1" applyFont="1"/>
    <xf borderId="0" fillId="0" fontId="1" numFmtId="0" xfId="0" applyAlignment="1" applyFont="1">
      <alignment vertical="center"/>
    </xf>
  </cellXfs>
  <cellStyles count="1">
    <cellStyle xfId="0" name="Normal" builtinId="0"/>
  </cellStyles>
  <dxfs count="4">
    <dxf>
      <font/>
      <fill>
        <patternFill patternType="solid">
          <fgColor theme="9"/>
          <bgColor theme="9"/>
        </patternFill>
      </fill>
      <border/>
    </dxf>
    <dxf>
      <font/>
      <fill>
        <patternFill patternType="solid">
          <fgColor theme="7"/>
          <bgColor theme="7"/>
        </patternFill>
      </fill>
      <border/>
    </dxf>
    <dxf>
      <font/>
      <fill>
        <patternFill patternType="solid">
          <fgColor rgb="FFFF0000"/>
          <bgColor rgb="FFFF0000"/>
        </patternFill>
      </fill>
      <border/>
    </dxf>
    <dxf>
      <font>
        <color theme="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6.0" ySplit="9.0" topLeftCell="G10" activePane="bottomRight" state="frozen"/>
      <selection activeCell="G1" sqref="G1" pane="topRight"/>
      <selection activeCell="A10" sqref="A10" pane="bottomLeft"/>
      <selection activeCell="G10" sqref="G10" pane="bottomRight"/>
    </sheetView>
  </sheetViews>
  <sheetFormatPr customHeight="1" defaultColWidth="14.43" defaultRowHeight="15.0"/>
  <cols>
    <col customWidth="1" min="1" max="1" width="4.71"/>
    <col customWidth="1" min="2" max="2" width="6.43"/>
    <col customWidth="1" min="3" max="3" width="20.29"/>
    <col customWidth="1" min="4" max="4" width="5.71"/>
    <col customWidth="1" min="5" max="5" width="5.43"/>
    <col customWidth="1" min="6" max="6" width="55.43"/>
    <col customWidth="1" min="7" max="7" width="27.0"/>
    <col customWidth="1" min="8" max="8" width="2.29"/>
    <col customWidth="1" min="9" max="9" width="42.43"/>
    <col customWidth="1" min="10" max="10" width="41.29"/>
    <col customWidth="1" min="11" max="11" width="3.71"/>
    <col customWidth="1" min="12" max="14" width="8.71"/>
    <col customWidth="1" min="15" max="15" width="9.29"/>
    <col customWidth="1" min="16" max="16" width="7.43"/>
    <col customWidth="1" min="17" max="20" width="35.57"/>
    <col customWidth="1" min="21" max="23" width="8.71"/>
    <col customWidth="1" hidden="1" min="24" max="24" width="8.71"/>
    <col customWidth="1" min="25" max="44" width="8.71"/>
  </cols>
  <sheetData>
    <row r="1" ht="14.25" customHeight="1">
      <c r="A1" s="1"/>
      <c r="B1" s="1"/>
      <c r="C1" s="1"/>
      <c r="D1" s="1"/>
      <c r="E1" s="1"/>
      <c r="F1" s="1"/>
      <c r="G1" s="1"/>
      <c r="H1" s="1"/>
      <c r="I1" s="1"/>
      <c r="J1" s="1"/>
      <c r="K1" s="1"/>
      <c r="L1" s="3"/>
      <c r="M1" s="3"/>
      <c r="N1" s="3"/>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ht="14.25" customHeight="1">
      <c r="A2" s="1"/>
      <c r="B2" s="5" t="s">
        <v>1</v>
      </c>
      <c r="C2" s="6"/>
      <c r="D2" s="6"/>
      <c r="E2" s="6"/>
      <c r="F2" s="6"/>
      <c r="G2" s="7" t="s">
        <v>2</v>
      </c>
      <c r="H2" s="1"/>
      <c r="I2" s="1"/>
      <c r="J2" s="1"/>
      <c r="K2" s="1"/>
      <c r="L2" s="3"/>
      <c r="M2" s="3"/>
      <c r="N2" s="3"/>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3" ht="14.25" customHeight="1">
      <c r="A3" s="1"/>
      <c r="B3" s="10" t="s">
        <v>4</v>
      </c>
      <c r="C3" s="11"/>
      <c r="D3" s="11"/>
      <c r="E3" s="12"/>
      <c r="F3" s="13" t="s">
        <v>5</v>
      </c>
      <c r="H3" s="1"/>
      <c r="I3" s="1"/>
      <c r="J3" s="1"/>
      <c r="K3" s="1"/>
      <c r="L3" s="3"/>
      <c r="M3" s="3"/>
      <c r="N3" s="3"/>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ht="15.0" customHeight="1">
      <c r="A4" s="1"/>
      <c r="B4" s="10" t="s">
        <v>6</v>
      </c>
      <c r="C4" s="11"/>
      <c r="D4" s="11"/>
      <c r="E4" s="12"/>
      <c r="F4" s="15" t="s">
        <v>7</v>
      </c>
      <c r="G4" s="1"/>
      <c r="H4" s="1"/>
      <c r="I4" s="1"/>
      <c r="J4" s="1"/>
      <c r="K4" s="1"/>
      <c r="L4" s="3"/>
      <c r="M4" s="3"/>
      <c r="N4" s="3"/>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ht="19.5" customHeight="1">
      <c r="A5" s="1"/>
      <c r="B5" s="10" t="s">
        <v>8</v>
      </c>
      <c r="C5" s="11"/>
      <c r="D5" s="11"/>
      <c r="E5" s="12"/>
      <c r="F5" s="16" t="s">
        <v>9</v>
      </c>
      <c r="G5" s="1"/>
      <c r="H5" s="1"/>
      <c r="I5" s="1"/>
      <c r="J5" s="1"/>
      <c r="K5" s="1"/>
      <c r="L5" s="3"/>
      <c r="M5" s="3"/>
      <c r="N5" s="3"/>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ht="19.5" customHeight="1">
      <c r="A6" s="1"/>
      <c r="B6" s="10" t="s">
        <v>11</v>
      </c>
      <c r="C6" s="11"/>
      <c r="D6" s="11"/>
      <c r="E6" s="12"/>
      <c r="F6" s="21" t="s">
        <v>12</v>
      </c>
      <c r="G6" s="1"/>
      <c r="H6" s="1"/>
      <c r="I6" s="1"/>
      <c r="J6" s="1"/>
      <c r="K6" s="1"/>
      <c r="L6" s="3"/>
      <c r="M6" s="3"/>
      <c r="N6" s="3"/>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ht="43.5" customHeight="1">
      <c r="A7" s="1"/>
      <c r="B7" s="25" t="s">
        <v>14</v>
      </c>
      <c r="C7" s="26"/>
      <c r="D7" s="26"/>
      <c r="E7" s="27"/>
      <c r="F7" s="29" t="s">
        <v>20</v>
      </c>
      <c r="G7" s="1"/>
      <c r="H7" s="1"/>
      <c r="I7" s="1"/>
      <c r="J7" s="1"/>
      <c r="K7" s="1"/>
      <c r="L7" s="30" t="s">
        <v>21</v>
      </c>
      <c r="M7" s="31"/>
      <c r="N7" s="32"/>
      <c r="O7" s="36">
        <f>IFERROR((0.1*O9/O8),0)</f>
        <v>0.507</v>
      </c>
      <c r="P7" s="1"/>
      <c r="Q7" s="40" t="s">
        <v>23</v>
      </c>
      <c r="R7" s="41"/>
      <c r="S7" s="41"/>
      <c r="T7" s="42"/>
      <c r="U7" s="1"/>
      <c r="V7" s="1"/>
      <c r="W7" s="1"/>
      <c r="X7" s="1"/>
      <c r="Y7" s="1"/>
      <c r="Z7" s="1"/>
      <c r="AA7" s="1"/>
      <c r="AB7" s="1"/>
      <c r="AC7" s="1"/>
      <c r="AD7" s="1"/>
      <c r="AE7" s="1"/>
      <c r="AF7" s="1"/>
      <c r="AG7" s="1"/>
      <c r="AH7" s="1"/>
      <c r="AI7" s="1"/>
      <c r="AJ7" s="1"/>
      <c r="AK7" s="1"/>
      <c r="AL7" s="1"/>
      <c r="AM7" s="1"/>
      <c r="AN7" s="1"/>
      <c r="AO7" s="1"/>
      <c r="AP7" s="1"/>
      <c r="AQ7" s="1"/>
      <c r="AR7" s="1"/>
    </row>
    <row r="8" ht="39.75" customHeight="1">
      <c r="A8" s="1"/>
      <c r="B8" s="46" t="s">
        <v>25</v>
      </c>
      <c r="C8" s="31"/>
      <c r="D8" s="31"/>
      <c r="E8" s="31"/>
      <c r="F8" s="31"/>
      <c r="G8" s="32"/>
      <c r="H8" s="1"/>
      <c r="I8" s="47" t="s">
        <v>26</v>
      </c>
      <c r="J8" s="47" t="s">
        <v>27</v>
      </c>
      <c r="K8" s="1"/>
      <c r="L8" s="30" t="s">
        <v>29</v>
      </c>
      <c r="M8" s="48"/>
      <c r="N8" s="49">
        <f>COUNTIF(L10:L189,"A")+COUNTIF(L10:L189,"B")+COUNTIF(L10:L189,"C")+COUNTIF(L10:L189,"D")</f>
        <v>27</v>
      </c>
      <c r="O8" s="50">
        <f>1-SUMIF(L11:L188,"N/A",M11:M188)</f>
        <v>1</v>
      </c>
      <c r="P8" s="1"/>
      <c r="Q8" s="51" t="s">
        <v>31</v>
      </c>
      <c r="R8" s="41"/>
      <c r="S8" s="41"/>
      <c r="T8" s="42"/>
      <c r="U8" s="1"/>
      <c r="V8" s="1"/>
      <c r="W8" s="1"/>
      <c r="X8" s="1"/>
      <c r="Y8" s="1"/>
      <c r="Z8" s="1"/>
      <c r="AA8" s="1"/>
      <c r="AB8" s="1"/>
      <c r="AC8" s="1"/>
      <c r="AD8" s="1"/>
      <c r="AE8" s="1"/>
      <c r="AF8" s="1"/>
      <c r="AG8" s="1"/>
      <c r="AH8" s="1"/>
      <c r="AI8" s="1"/>
      <c r="AJ8" s="1"/>
      <c r="AK8" s="1"/>
      <c r="AL8" s="1"/>
      <c r="AM8" s="1"/>
      <c r="AN8" s="1"/>
      <c r="AO8" s="1"/>
      <c r="AP8" s="1"/>
      <c r="AQ8" s="1"/>
      <c r="AR8" s="1"/>
    </row>
    <row r="9" ht="24.0" customHeight="1">
      <c r="A9" s="1"/>
      <c r="B9" s="52"/>
      <c r="C9" s="53" t="s">
        <v>33</v>
      </c>
      <c r="D9" s="54"/>
      <c r="E9" s="54"/>
      <c r="F9" s="53" t="s">
        <v>34</v>
      </c>
      <c r="G9" s="56" t="s">
        <v>35</v>
      </c>
      <c r="H9" s="1"/>
      <c r="I9" s="57"/>
      <c r="J9" s="57"/>
      <c r="K9" s="1"/>
      <c r="L9" s="58" t="s">
        <v>36</v>
      </c>
      <c r="M9" s="59" t="s">
        <v>16</v>
      </c>
      <c r="N9" s="60" t="s">
        <v>37</v>
      </c>
      <c r="O9" s="61">
        <f>N10+N21+N40+N66+N76+N125+N135+N143+N150+N172+N185</f>
        <v>5.07</v>
      </c>
      <c r="P9" s="1"/>
      <c r="Q9" s="62" t="s">
        <v>39</v>
      </c>
      <c r="R9" s="63"/>
      <c r="S9" s="63"/>
      <c r="T9" s="64"/>
      <c r="U9" s="1"/>
      <c r="V9" s="1"/>
      <c r="W9" s="1"/>
      <c r="X9" s="1" t="s">
        <v>40</v>
      </c>
      <c r="Y9" s="1"/>
      <c r="Z9" s="1"/>
      <c r="AA9" s="1"/>
      <c r="AB9" s="1"/>
      <c r="AC9" s="1"/>
      <c r="AD9" s="1"/>
      <c r="AE9" s="1"/>
      <c r="AF9" s="1"/>
      <c r="AG9" s="1"/>
      <c r="AH9" s="1"/>
      <c r="AI9" s="1"/>
      <c r="AJ9" s="1"/>
      <c r="AK9" s="1"/>
      <c r="AL9" s="1"/>
      <c r="AM9" s="1"/>
      <c r="AN9" s="1"/>
      <c r="AO9" s="1"/>
      <c r="AP9" s="1"/>
      <c r="AQ9" s="1"/>
      <c r="AR9" s="1"/>
    </row>
    <row r="10" ht="14.25" customHeight="1">
      <c r="A10" s="1"/>
      <c r="B10" s="65">
        <v>1.0</v>
      </c>
      <c r="C10" s="66" t="s">
        <v>22</v>
      </c>
      <c r="D10" s="31"/>
      <c r="E10" s="31"/>
      <c r="F10" s="32"/>
      <c r="G10" s="67"/>
      <c r="H10" s="1"/>
      <c r="I10" s="68"/>
      <c r="J10" s="69"/>
      <c r="K10" s="70"/>
      <c r="L10" s="71">
        <v>1.0</v>
      </c>
      <c r="M10" s="72">
        <v>0.1</v>
      </c>
      <c r="N10" s="73">
        <f>M11*N11</f>
        <v>0.6</v>
      </c>
      <c r="O10" s="74">
        <f>IFERROR((N10/((M10-SUMIF(L11,"N/A",M11))*10)),0)</f>
        <v>0.6</v>
      </c>
      <c r="P10" s="75">
        <f>(N10/((M10-SUMIF(L11,"N/A",M11))*10))</f>
        <v>0.6</v>
      </c>
      <c r="Q10" s="76" t="s">
        <v>40</v>
      </c>
      <c r="R10" s="77" t="s">
        <v>44</v>
      </c>
      <c r="S10" s="77" t="s">
        <v>45</v>
      </c>
      <c r="T10" s="78" t="s">
        <v>46</v>
      </c>
      <c r="U10" s="1"/>
      <c r="V10" s="1"/>
      <c r="W10" s="1"/>
      <c r="X10" s="1" t="s">
        <v>44</v>
      </c>
      <c r="Y10" s="1"/>
      <c r="Z10" s="1"/>
      <c r="AA10" s="1"/>
      <c r="AB10" s="1"/>
      <c r="AC10" s="1"/>
      <c r="AD10" s="1"/>
      <c r="AE10" s="1"/>
      <c r="AF10" s="1"/>
      <c r="AG10" s="1"/>
      <c r="AH10" s="1"/>
      <c r="AI10" s="1"/>
      <c r="AJ10" s="1"/>
      <c r="AK10" s="1"/>
      <c r="AL10" s="1"/>
      <c r="AM10" s="1"/>
      <c r="AN10" s="1"/>
      <c r="AO10" s="1"/>
      <c r="AP10" s="1"/>
      <c r="AQ10" s="1"/>
      <c r="AR10" s="1"/>
    </row>
    <row r="11" ht="61.5" customHeight="1">
      <c r="A11" s="1"/>
      <c r="B11" s="79"/>
      <c r="C11" s="80" t="s">
        <v>22</v>
      </c>
      <c r="D11" s="80">
        <v>1.1</v>
      </c>
      <c r="E11" s="81" t="s">
        <v>49</v>
      </c>
      <c r="F11" s="81" t="s">
        <v>50</v>
      </c>
      <c r="G11" s="82" t="s">
        <v>51</v>
      </c>
      <c r="H11" s="83"/>
      <c r="I11" s="82" t="s">
        <v>52</v>
      </c>
      <c r="J11" s="84"/>
      <c r="L11" s="86" t="s">
        <v>44</v>
      </c>
      <c r="M11" s="87">
        <f>M10</f>
        <v>0.1</v>
      </c>
      <c r="N11" s="88">
        <f>IF(L11="A",10,IF(L11="B",6,IF(L11="C",3,IF(L11="D",0,IF(L11="N/A",0,0)))))</f>
        <v>6</v>
      </c>
      <c r="O11" s="89"/>
      <c r="P11" s="75"/>
      <c r="Q11" s="90" t="s">
        <v>53</v>
      </c>
      <c r="R11" s="90" t="s">
        <v>54</v>
      </c>
      <c r="S11" s="90" t="s">
        <v>55</v>
      </c>
      <c r="T11" s="90" t="s">
        <v>56</v>
      </c>
      <c r="U11" s="1"/>
      <c r="V11" s="1"/>
      <c r="W11" s="1"/>
      <c r="X11" s="1" t="s">
        <v>45</v>
      </c>
      <c r="Y11" s="1"/>
      <c r="Z11" s="1"/>
      <c r="AA11" s="1"/>
      <c r="AB11" s="1"/>
      <c r="AC11" s="1"/>
      <c r="AD11" s="1"/>
      <c r="AE11" s="1"/>
      <c r="AF11" s="1"/>
      <c r="AG11" s="1"/>
      <c r="AH11" s="1"/>
      <c r="AI11" s="1"/>
      <c r="AJ11" s="1"/>
      <c r="AK11" s="1"/>
      <c r="AL11" s="1"/>
      <c r="AM11" s="1"/>
      <c r="AN11" s="1"/>
      <c r="AO11" s="1"/>
      <c r="AP11" s="1"/>
      <c r="AQ11" s="1"/>
      <c r="AR11" s="1"/>
    </row>
    <row r="12" ht="67.5" customHeight="1">
      <c r="A12" s="1"/>
      <c r="B12" s="91"/>
      <c r="C12" s="91"/>
      <c r="D12" s="91"/>
      <c r="E12" s="92">
        <v>2.0</v>
      </c>
      <c r="F12" s="92" t="s">
        <v>57</v>
      </c>
      <c r="G12" s="82" t="s">
        <v>51</v>
      </c>
      <c r="H12" s="83"/>
      <c r="I12" s="82" t="s">
        <v>58</v>
      </c>
      <c r="J12" s="93"/>
      <c r="L12" s="91"/>
      <c r="M12" s="91"/>
      <c r="N12" s="91"/>
      <c r="O12" s="89"/>
      <c r="P12" s="75"/>
      <c r="Q12" s="91"/>
      <c r="R12" s="91"/>
      <c r="S12" s="91"/>
      <c r="T12" s="91"/>
      <c r="U12" s="1"/>
      <c r="V12" s="1"/>
      <c r="W12" s="1"/>
      <c r="X12" s="1" t="s">
        <v>46</v>
      </c>
      <c r="Y12" s="1"/>
      <c r="Z12" s="1"/>
      <c r="AA12" s="1"/>
      <c r="AB12" s="1"/>
      <c r="AC12" s="1"/>
      <c r="AD12" s="1"/>
      <c r="AE12" s="1"/>
      <c r="AF12" s="1"/>
      <c r="AG12" s="1"/>
      <c r="AH12" s="1"/>
      <c r="AI12" s="1"/>
      <c r="AJ12" s="1"/>
      <c r="AK12" s="1"/>
      <c r="AL12" s="1"/>
      <c r="AM12" s="1"/>
      <c r="AN12" s="1"/>
      <c r="AO12" s="1"/>
      <c r="AP12" s="1"/>
      <c r="AQ12" s="1"/>
      <c r="AR12" s="1"/>
    </row>
    <row r="13" ht="105.75" customHeight="1">
      <c r="A13" s="1"/>
      <c r="B13" s="91"/>
      <c r="C13" s="91"/>
      <c r="D13" s="91"/>
      <c r="E13" s="92" t="s">
        <v>59</v>
      </c>
      <c r="F13" s="92" t="s">
        <v>60</v>
      </c>
      <c r="G13" s="82" t="s">
        <v>51</v>
      </c>
      <c r="H13" s="83"/>
      <c r="I13" s="82" t="s">
        <v>61</v>
      </c>
      <c r="J13" s="94"/>
      <c r="L13" s="91"/>
      <c r="M13" s="91"/>
      <c r="N13" s="91"/>
      <c r="O13" s="89"/>
      <c r="P13" s="75"/>
      <c r="Q13" s="91"/>
      <c r="R13" s="91"/>
      <c r="S13" s="91"/>
      <c r="T13" s="91"/>
      <c r="U13" s="1"/>
      <c r="V13" s="1"/>
      <c r="W13" s="1"/>
      <c r="X13" s="1" t="s">
        <v>62</v>
      </c>
      <c r="Y13" s="1"/>
      <c r="Z13" s="1"/>
      <c r="AA13" s="1"/>
      <c r="AB13" s="1"/>
      <c r="AC13" s="1"/>
      <c r="AD13" s="1"/>
      <c r="AE13" s="1"/>
      <c r="AF13" s="1"/>
      <c r="AG13" s="1"/>
      <c r="AH13" s="1"/>
      <c r="AI13" s="1"/>
      <c r="AJ13" s="1"/>
      <c r="AK13" s="1"/>
      <c r="AL13" s="1"/>
      <c r="AM13" s="1"/>
      <c r="AN13" s="1"/>
      <c r="AO13" s="1"/>
      <c r="AP13" s="1"/>
      <c r="AQ13" s="1"/>
      <c r="AR13" s="1"/>
    </row>
    <row r="14" ht="99.0" customHeight="1">
      <c r="A14" s="1"/>
      <c r="B14" s="91"/>
      <c r="C14" s="91"/>
      <c r="D14" s="91"/>
      <c r="E14" s="92" t="s">
        <v>63</v>
      </c>
      <c r="F14" s="92" t="s">
        <v>64</v>
      </c>
      <c r="G14" s="82" t="s">
        <v>51</v>
      </c>
      <c r="H14" s="83"/>
      <c r="I14" s="82" t="s">
        <v>65</v>
      </c>
      <c r="J14" s="94"/>
      <c r="L14" s="91"/>
      <c r="M14" s="91"/>
      <c r="N14" s="91"/>
      <c r="O14" s="89"/>
      <c r="P14" s="75"/>
      <c r="Q14" s="91"/>
      <c r="R14" s="91"/>
      <c r="S14" s="91"/>
      <c r="T14" s="91"/>
      <c r="U14" s="1"/>
      <c r="V14" s="1"/>
      <c r="W14" s="1"/>
      <c r="X14" s="1"/>
      <c r="Y14" s="1"/>
      <c r="Z14" s="1"/>
      <c r="AA14" s="1"/>
      <c r="AB14" s="1"/>
      <c r="AC14" s="1"/>
      <c r="AD14" s="1"/>
      <c r="AE14" s="1"/>
      <c r="AF14" s="1"/>
      <c r="AG14" s="1"/>
      <c r="AH14" s="1"/>
      <c r="AI14" s="1"/>
      <c r="AJ14" s="1"/>
      <c r="AK14" s="1"/>
      <c r="AL14" s="1"/>
      <c r="AM14" s="1"/>
      <c r="AN14" s="1"/>
      <c r="AO14" s="1"/>
      <c r="AP14" s="1"/>
      <c r="AQ14" s="1"/>
      <c r="AR14" s="1"/>
    </row>
    <row r="15" ht="93.75" customHeight="1">
      <c r="A15" s="1"/>
      <c r="B15" s="91"/>
      <c r="C15" s="91"/>
      <c r="D15" s="91"/>
      <c r="E15" s="92" t="s">
        <v>66</v>
      </c>
      <c r="F15" s="92" t="s">
        <v>67</v>
      </c>
      <c r="G15" s="82" t="s">
        <v>51</v>
      </c>
      <c r="H15" s="83"/>
      <c r="I15" s="82" t="s">
        <v>68</v>
      </c>
      <c r="J15" s="93"/>
      <c r="L15" s="91"/>
      <c r="M15" s="91"/>
      <c r="N15" s="91"/>
      <c r="O15" s="89"/>
      <c r="P15" s="75"/>
      <c r="Q15" s="91"/>
      <c r="R15" s="91"/>
      <c r="S15" s="91"/>
      <c r="T15" s="91"/>
      <c r="U15" s="1"/>
      <c r="V15" s="1"/>
      <c r="W15" s="1"/>
      <c r="X15" s="1"/>
      <c r="Y15" s="1"/>
      <c r="Z15" s="1"/>
      <c r="AA15" s="1"/>
      <c r="AB15" s="1"/>
      <c r="AC15" s="1"/>
      <c r="AD15" s="1"/>
      <c r="AE15" s="1"/>
      <c r="AF15" s="1"/>
      <c r="AG15" s="1"/>
      <c r="AH15" s="1"/>
      <c r="AI15" s="1"/>
      <c r="AJ15" s="1"/>
      <c r="AK15" s="1"/>
      <c r="AL15" s="1"/>
      <c r="AM15" s="1"/>
      <c r="AN15" s="1"/>
      <c r="AO15" s="1"/>
      <c r="AP15" s="1"/>
      <c r="AQ15" s="1"/>
      <c r="AR15" s="1"/>
    </row>
    <row r="16" ht="103.5" customHeight="1">
      <c r="A16" s="1"/>
      <c r="B16" s="91"/>
      <c r="C16" s="91"/>
      <c r="D16" s="91"/>
      <c r="E16" s="92" t="s">
        <v>69</v>
      </c>
      <c r="F16" s="92" t="s">
        <v>70</v>
      </c>
      <c r="G16" s="82" t="s">
        <v>51</v>
      </c>
      <c r="H16" s="83"/>
      <c r="I16" s="82" t="s">
        <v>68</v>
      </c>
      <c r="J16" s="94"/>
      <c r="L16" s="91"/>
      <c r="M16" s="91"/>
      <c r="N16" s="91"/>
      <c r="O16" s="89"/>
      <c r="P16" s="75"/>
      <c r="Q16" s="91"/>
      <c r="R16" s="91"/>
      <c r="S16" s="91"/>
      <c r="T16" s="91"/>
      <c r="U16" s="1"/>
      <c r="V16" s="1"/>
      <c r="W16" s="1"/>
      <c r="X16" s="1"/>
      <c r="Y16" s="1"/>
      <c r="Z16" s="1"/>
      <c r="AA16" s="1"/>
      <c r="AB16" s="1"/>
      <c r="AC16" s="1"/>
      <c r="AD16" s="1"/>
      <c r="AE16" s="1"/>
      <c r="AF16" s="1"/>
      <c r="AG16" s="1"/>
      <c r="AH16" s="1"/>
      <c r="AI16" s="1"/>
      <c r="AJ16" s="1"/>
      <c r="AK16" s="1"/>
      <c r="AL16" s="1"/>
      <c r="AM16" s="1"/>
      <c r="AN16" s="1"/>
      <c r="AO16" s="1"/>
      <c r="AP16" s="1"/>
      <c r="AQ16" s="1"/>
      <c r="AR16" s="1"/>
    </row>
    <row r="17" ht="84.0" customHeight="1">
      <c r="A17" s="95"/>
      <c r="B17" s="91"/>
      <c r="C17" s="91"/>
      <c r="D17" s="91"/>
      <c r="E17" s="92" t="s">
        <v>71</v>
      </c>
      <c r="F17" s="92" t="s">
        <v>72</v>
      </c>
      <c r="G17" s="82" t="s">
        <v>51</v>
      </c>
      <c r="H17" s="83"/>
      <c r="I17" s="82" t="s">
        <v>68</v>
      </c>
      <c r="J17" s="96"/>
      <c r="L17" s="91"/>
      <c r="M17" s="91"/>
      <c r="N17" s="91"/>
      <c r="O17" s="89"/>
      <c r="P17" s="75"/>
      <c r="Q17" s="91"/>
      <c r="R17" s="91"/>
      <c r="S17" s="91"/>
      <c r="T17" s="91"/>
      <c r="U17" s="1"/>
      <c r="V17" s="1"/>
      <c r="W17" s="1"/>
      <c r="X17" s="1"/>
      <c r="Y17" s="1"/>
      <c r="Z17" s="1"/>
      <c r="AA17" s="1"/>
      <c r="AB17" s="1"/>
      <c r="AC17" s="1"/>
      <c r="AD17" s="1"/>
      <c r="AE17" s="1"/>
      <c r="AF17" s="1"/>
      <c r="AG17" s="1"/>
      <c r="AH17" s="1"/>
      <c r="AI17" s="1"/>
      <c r="AJ17" s="1"/>
      <c r="AK17" s="1"/>
      <c r="AL17" s="1"/>
      <c r="AM17" s="1"/>
      <c r="AN17" s="1"/>
      <c r="AO17" s="1"/>
      <c r="AP17" s="1"/>
      <c r="AQ17" s="1"/>
      <c r="AR17" s="1"/>
    </row>
    <row r="18" ht="72.0" customHeight="1">
      <c r="A18" s="1"/>
      <c r="B18" s="91"/>
      <c r="C18" s="91"/>
      <c r="D18" s="91"/>
      <c r="E18" s="92">
        <v>2.0</v>
      </c>
      <c r="F18" s="92" t="s">
        <v>73</v>
      </c>
      <c r="G18" s="82" t="s">
        <v>51</v>
      </c>
      <c r="H18" s="83"/>
      <c r="I18" s="82" t="s">
        <v>74</v>
      </c>
      <c r="J18" s="93"/>
      <c r="L18" s="91"/>
      <c r="M18" s="91"/>
      <c r="N18" s="91"/>
      <c r="O18" s="89"/>
      <c r="P18" s="75"/>
      <c r="Q18" s="91"/>
      <c r="R18" s="91"/>
      <c r="S18" s="91"/>
      <c r="T18" s="91"/>
      <c r="U18" s="1"/>
      <c r="V18" s="1"/>
      <c r="W18" s="1"/>
      <c r="X18" s="1"/>
      <c r="Y18" s="1"/>
      <c r="Z18" s="1"/>
      <c r="AA18" s="1"/>
      <c r="AB18" s="1"/>
      <c r="AC18" s="1"/>
      <c r="AD18" s="1"/>
      <c r="AE18" s="1"/>
      <c r="AF18" s="1"/>
      <c r="AG18" s="1"/>
      <c r="AH18" s="1"/>
      <c r="AI18" s="1"/>
      <c r="AJ18" s="1"/>
      <c r="AK18" s="1"/>
      <c r="AL18" s="1"/>
      <c r="AM18" s="1"/>
      <c r="AN18" s="1"/>
      <c r="AO18" s="1"/>
      <c r="AP18" s="1"/>
      <c r="AQ18" s="1"/>
      <c r="AR18" s="1"/>
    </row>
    <row r="19" ht="92.25" customHeight="1">
      <c r="A19" s="1"/>
      <c r="B19" s="91"/>
      <c r="C19" s="91"/>
      <c r="D19" s="91"/>
      <c r="E19" s="92" t="s">
        <v>75</v>
      </c>
      <c r="F19" s="92" t="s">
        <v>76</v>
      </c>
      <c r="G19" s="82" t="s">
        <v>77</v>
      </c>
      <c r="H19" s="83"/>
      <c r="I19" s="82" t="s">
        <v>78</v>
      </c>
      <c r="J19" s="96"/>
      <c r="L19" s="91"/>
      <c r="M19" s="91"/>
      <c r="N19" s="91"/>
      <c r="O19" s="89"/>
      <c r="P19" s="75"/>
      <c r="Q19" s="91"/>
      <c r="R19" s="91"/>
      <c r="S19" s="91"/>
      <c r="T19" s="91"/>
      <c r="U19" s="1"/>
      <c r="V19" s="1"/>
      <c r="W19" s="1"/>
      <c r="X19" s="1"/>
      <c r="Y19" s="1"/>
      <c r="Z19" s="1"/>
      <c r="AA19" s="1"/>
      <c r="AB19" s="1"/>
      <c r="AC19" s="1"/>
      <c r="AD19" s="1"/>
      <c r="AE19" s="1"/>
      <c r="AF19" s="1"/>
      <c r="AG19" s="1"/>
      <c r="AH19" s="1"/>
      <c r="AI19" s="1"/>
      <c r="AJ19" s="1"/>
      <c r="AK19" s="1"/>
      <c r="AL19" s="1"/>
      <c r="AM19" s="1"/>
      <c r="AN19" s="1"/>
      <c r="AO19" s="1"/>
      <c r="AP19" s="1"/>
      <c r="AQ19" s="1"/>
      <c r="AR19" s="1"/>
    </row>
    <row r="20" ht="84.0" customHeight="1">
      <c r="A20" s="1"/>
      <c r="B20" s="91"/>
      <c r="C20" s="91"/>
      <c r="D20" s="91"/>
      <c r="E20" s="97">
        <v>2.0</v>
      </c>
      <c r="F20" s="97" t="s">
        <v>79</v>
      </c>
      <c r="G20" s="82" t="s">
        <v>77</v>
      </c>
      <c r="H20" s="83"/>
      <c r="I20" s="98" t="s">
        <v>80</v>
      </c>
      <c r="J20" s="99"/>
      <c r="L20" s="100"/>
      <c r="M20" s="100"/>
      <c r="N20" s="100"/>
      <c r="O20" s="89"/>
      <c r="P20" s="75"/>
      <c r="Q20" s="100"/>
      <c r="R20" s="100"/>
      <c r="S20" s="100"/>
      <c r="T20" s="100"/>
      <c r="U20" s="1"/>
      <c r="V20" s="1"/>
      <c r="W20" s="1"/>
      <c r="X20" s="1"/>
      <c r="Y20" s="1"/>
      <c r="Z20" s="1"/>
      <c r="AA20" s="1"/>
      <c r="AB20" s="1"/>
      <c r="AC20" s="1"/>
      <c r="AD20" s="1"/>
      <c r="AE20" s="1"/>
      <c r="AF20" s="1"/>
      <c r="AG20" s="1"/>
      <c r="AH20" s="1"/>
      <c r="AI20" s="1"/>
      <c r="AJ20" s="1"/>
      <c r="AK20" s="1"/>
      <c r="AL20" s="1"/>
      <c r="AM20" s="1"/>
      <c r="AN20" s="1"/>
      <c r="AO20" s="1"/>
      <c r="AP20" s="1"/>
      <c r="AQ20" s="1"/>
      <c r="AR20" s="1"/>
    </row>
    <row r="21" ht="14.25" customHeight="1">
      <c r="A21" s="1"/>
      <c r="B21" s="65">
        <v>2.0</v>
      </c>
      <c r="C21" s="66" t="s">
        <v>24</v>
      </c>
      <c r="D21" s="31"/>
      <c r="E21" s="31"/>
      <c r="F21" s="32"/>
      <c r="G21" s="101"/>
      <c r="H21" s="83"/>
      <c r="I21" s="102"/>
      <c r="J21" s="103"/>
      <c r="K21" s="70"/>
      <c r="L21" s="71">
        <v>2.0</v>
      </c>
      <c r="M21" s="104">
        <v>0.05</v>
      </c>
      <c r="N21" s="71">
        <f>M22*N22+M32*N32+M35*N35</f>
        <v>0.18</v>
      </c>
      <c r="O21" s="74">
        <f>IFERROR((N21/((M21-SUMIF(L22:L39,"N/A",M22:M39))*10)),0)</f>
        <v>0.36</v>
      </c>
      <c r="P21" s="75">
        <f>(N21/((M21-SUMIF(L22:L39,"N/A",M22:M39))*10))</f>
        <v>0.36</v>
      </c>
      <c r="Q21" s="76" t="s">
        <v>40</v>
      </c>
      <c r="R21" s="77" t="s">
        <v>44</v>
      </c>
      <c r="S21" s="77" t="s">
        <v>45</v>
      </c>
      <c r="T21" s="78" t="s">
        <v>46</v>
      </c>
      <c r="U21" s="1"/>
      <c r="V21" s="1"/>
      <c r="W21" s="1"/>
      <c r="X21" s="1"/>
      <c r="Y21" s="1"/>
      <c r="Z21" s="1"/>
      <c r="AA21" s="1"/>
      <c r="AB21" s="1"/>
      <c r="AC21" s="1"/>
      <c r="AD21" s="1"/>
      <c r="AE21" s="1"/>
      <c r="AF21" s="1"/>
      <c r="AG21" s="1"/>
      <c r="AH21" s="1"/>
      <c r="AI21" s="1"/>
      <c r="AJ21" s="1"/>
      <c r="AK21" s="1"/>
      <c r="AL21" s="1"/>
      <c r="AM21" s="1"/>
      <c r="AN21" s="1"/>
      <c r="AO21" s="1"/>
      <c r="AP21" s="1"/>
      <c r="AQ21" s="1"/>
      <c r="AR21" s="1"/>
    </row>
    <row r="22" ht="51.0" customHeight="1">
      <c r="A22" s="1"/>
      <c r="B22" s="79"/>
      <c r="C22" s="80" t="s">
        <v>81</v>
      </c>
      <c r="D22" s="80">
        <v>2.1</v>
      </c>
      <c r="E22" s="81" t="s">
        <v>82</v>
      </c>
      <c r="F22" s="81" t="s">
        <v>83</v>
      </c>
      <c r="G22" s="82" t="s">
        <v>51</v>
      </c>
      <c r="H22" s="83"/>
      <c r="I22" s="82" t="s">
        <v>84</v>
      </c>
      <c r="J22" s="96"/>
      <c r="K22" s="1"/>
      <c r="L22" s="105" t="s">
        <v>45</v>
      </c>
      <c r="M22" s="88">
        <v>0.03</v>
      </c>
      <c r="N22" s="88">
        <f>IF(L22="A",10,IF(L22="B",6,IF(L22="C",3,IF(L22="D",0,IF(L22="N/A",0,0)))))</f>
        <v>3</v>
      </c>
      <c r="O22" s="89"/>
      <c r="P22" s="75"/>
      <c r="Q22" s="106" t="s">
        <v>85</v>
      </c>
      <c r="R22" s="106" t="s">
        <v>86</v>
      </c>
      <c r="S22" s="106" t="s">
        <v>87</v>
      </c>
      <c r="T22" s="106" t="s">
        <v>88</v>
      </c>
      <c r="U22" s="1"/>
      <c r="V22" s="1"/>
      <c r="W22" s="1"/>
      <c r="X22" s="1"/>
      <c r="Y22" s="1"/>
      <c r="Z22" s="1"/>
      <c r="AA22" s="1"/>
      <c r="AB22" s="1"/>
      <c r="AC22" s="1"/>
      <c r="AD22" s="1"/>
      <c r="AE22" s="1"/>
      <c r="AF22" s="1"/>
      <c r="AG22" s="1"/>
      <c r="AH22" s="1"/>
      <c r="AI22" s="1"/>
      <c r="AJ22" s="1"/>
      <c r="AK22" s="1"/>
      <c r="AL22" s="1"/>
      <c r="AM22" s="1"/>
      <c r="AN22" s="1"/>
      <c r="AO22" s="1"/>
      <c r="AP22" s="1"/>
      <c r="AQ22" s="1"/>
      <c r="AR22" s="1"/>
    </row>
    <row r="23" ht="75.75" customHeight="1">
      <c r="A23" s="1"/>
      <c r="B23" s="91"/>
      <c r="C23" s="91"/>
      <c r="D23" s="91"/>
      <c r="E23" s="92" t="s">
        <v>89</v>
      </c>
      <c r="F23" s="92" t="s">
        <v>90</v>
      </c>
      <c r="G23" s="82" t="s">
        <v>91</v>
      </c>
      <c r="H23" s="83"/>
      <c r="I23" s="82" t="s">
        <v>92</v>
      </c>
      <c r="J23" s="96"/>
      <c r="K23" s="1"/>
      <c r="L23" s="91"/>
      <c r="M23" s="91"/>
      <c r="N23" s="91"/>
      <c r="O23" s="89"/>
      <c r="P23" s="75"/>
      <c r="Q23" s="91"/>
      <c r="R23" s="91"/>
      <c r="S23" s="91"/>
      <c r="T23" s="91"/>
      <c r="U23" s="1"/>
      <c r="V23" s="1"/>
      <c r="W23" s="1"/>
      <c r="X23" s="1"/>
      <c r="Y23" s="1"/>
      <c r="Z23" s="1"/>
      <c r="AA23" s="1"/>
      <c r="AB23" s="1"/>
      <c r="AC23" s="1"/>
      <c r="AD23" s="1"/>
      <c r="AE23" s="1"/>
      <c r="AF23" s="1"/>
      <c r="AG23" s="1"/>
      <c r="AH23" s="1"/>
      <c r="AI23" s="1"/>
      <c r="AJ23" s="1"/>
      <c r="AK23" s="1"/>
      <c r="AL23" s="1"/>
      <c r="AM23" s="1"/>
      <c r="AN23" s="1"/>
      <c r="AO23" s="1"/>
      <c r="AP23" s="1"/>
      <c r="AQ23" s="1"/>
      <c r="AR23" s="1"/>
    </row>
    <row r="24" ht="75.0" customHeight="1">
      <c r="A24" s="1"/>
      <c r="B24" s="91"/>
      <c r="C24" s="91"/>
      <c r="D24" s="91"/>
      <c r="E24" s="92">
        <v>2.0</v>
      </c>
      <c r="F24" s="92" t="s">
        <v>93</v>
      </c>
      <c r="G24" s="82" t="s">
        <v>91</v>
      </c>
      <c r="H24" s="83"/>
      <c r="I24" s="82" t="s">
        <v>94</v>
      </c>
      <c r="J24" s="96"/>
      <c r="K24" s="1"/>
      <c r="L24" s="91"/>
      <c r="M24" s="91"/>
      <c r="N24" s="91"/>
      <c r="O24" s="89"/>
      <c r="P24" s="75"/>
      <c r="Q24" s="91"/>
      <c r="R24" s="91"/>
      <c r="S24" s="91"/>
      <c r="T24" s="91"/>
      <c r="U24" s="1"/>
      <c r="V24" s="1"/>
      <c r="W24" s="1"/>
      <c r="X24" s="1"/>
      <c r="Y24" s="1"/>
      <c r="Z24" s="1"/>
      <c r="AA24" s="1"/>
      <c r="AB24" s="1"/>
      <c r="AC24" s="1"/>
      <c r="AD24" s="1"/>
      <c r="AE24" s="1"/>
      <c r="AF24" s="1"/>
      <c r="AG24" s="1"/>
      <c r="AH24" s="1"/>
      <c r="AI24" s="1"/>
      <c r="AJ24" s="1"/>
      <c r="AK24" s="1"/>
      <c r="AL24" s="1"/>
      <c r="AM24" s="1"/>
      <c r="AN24" s="1"/>
      <c r="AO24" s="1"/>
      <c r="AP24" s="1"/>
      <c r="AQ24" s="1"/>
      <c r="AR24" s="1"/>
    </row>
    <row r="25" ht="82.5" customHeight="1">
      <c r="A25" s="1"/>
      <c r="B25" s="91"/>
      <c r="C25" s="91"/>
      <c r="D25" s="91"/>
      <c r="E25" s="92">
        <v>3.0</v>
      </c>
      <c r="F25" s="92" t="s">
        <v>95</v>
      </c>
      <c r="G25" s="82" t="s">
        <v>91</v>
      </c>
      <c r="H25" s="83"/>
      <c r="I25" s="82" t="s">
        <v>96</v>
      </c>
      <c r="J25" s="107"/>
      <c r="K25" s="1"/>
      <c r="L25" s="91"/>
      <c r="M25" s="91"/>
      <c r="N25" s="91"/>
      <c r="O25" s="89"/>
      <c r="P25" s="75"/>
      <c r="Q25" s="91"/>
      <c r="R25" s="91"/>
      <c r="S25" s="91"/>
      <c r="T25" s="91"/>
      <c r="U25" s="1"/>
      <c r="V25" s="1"/>
      <c r="W25" s="1"/>
      <c r="X25" s="1"/>
      <c r="Y25" s="1"/>
      <c r="Z25" s="1"/>
      <c r="AA25" s="1"/>
      <c r="AB25" s="1"/>
      <c r="AC25" s="1"/>
      <c r="AD25" s="1"/>
      <c r="AE25" s="1"/>
      <c r="AF25" s="1"/>
      <c r="AG25" s="1"/>
      <c r="AH25" s="1"/>
      <c r="AI25" s="1"/>
      <c r="AJ25" s="1"/>
      <c r="AK25" s="1"/>
      <c r="AL25" s="1"/>
      <c r="AM25" s="1"/>
      <c r="AN25" s="1"/>
      <c r="AO25" s="1"/>
      <c r="AP25" s="1"/>
      <c r="AQ25" s="1"/>
      <c r="AR25" s="1"/>
    </row>
    <row r="26" ht="159.0" customHeight="1">
      <c r="A26" s="1"/>
      <c r="B26" s="91"/>
      <c r="C26" s="91"/>
      <c r="D26" s="91"/>
      <c r="E26" s="92" t="s">
        <v>97</v>
      </c>
      <c r="F26" s="92" t="s">
        <v>98</v>
      </c>
      <c r="G26" s="82" t="s">
        <v>51</v>
      </c>
      <c r="H26" s="83"/>
      <c r="I26" s="82" t="s">
        <v>99</v>
      </c>
      <c r="J26" s="96"/>
      <c r="K26" s="1"/>
      <c r="L26" s="91"/>
      <c r="M26" s="91"/>
      <c r="N26" s="91"/>
      <c r="O26" s="89"/>
      <c r="P26" s="75"/>
      <c r="Q26" s="91"/>
      <c r="R26" s="91"/>
      <c r="S26" s="91"/>
      <c r="T26" s="91"/>
      <c r="U26" s="1"/>
      <c r="V26" s="1"/>
      <c r="W26" s="1"/>
      <c r="X26" s="1"/>
      <c r="Y26" s="1"/>
      <c r="Z26" s="1"/>
      <c r="AA26" s="1"/>
      <c r="AB26" s="1"/>
      <c r="AC26" s="1"/>
      <c r="AD26" s="1"/>
      <c r="AE26" s="1"/>
      <c r="AF26" s="1"/>
      <c r="AG26" s="1"/>
      <c r="AH26" s="1"/>
      <c r="AI26" s="1"/>
      <c r="AJ26" s="1"/>
      <c r="AK26" s="1"/>
      <c r="AL26" s="1"/>
      <c r="AM26" s="1"/>
      <c r="AN26" s="1"/>
      <c r="AO26" s="1"/>
      <c r="AP26" s="1"/>
      <c r="AQ26" s="1"/>
      <c r="AR26" s="1"/>
    </row>
    <row r="27" ht="187.5" customHeight="1">
      <c r="A27" s="1"/>
      <c r="B27" s="91"/>
      <c r="C27" s="91"/>
      <c r="D27" s="91"/>
      <c r="E27" s="92">
        <v>2.0</v>
      </c>
      <c r="F27" s="92" t="s">
        <v>100</v>
      </c>
      <c r="G27" s="82" t="s">
        <v>51</v>
      </c>
      <c r="H27" s="83"/>
      <c r="I27" s="82" t="s">
        <v>101</v>
      </c>
      <c r="J27" s="108"/>
      <c r="K27" s="1"/>
      <c r="L27" s="91"/>
      <c r="M27" s="91"/>
      <c r="N27" s="91"/>
      <c r="O27" s="89"/>
      <c r="P27" s="75"/>
      <c r="Q27" s="91"/>
      <c r="R27" s="91"/>
      <c r="S27" s="91"/>
      <c r="T27" s="91"/>
      <c r="U27" s="1"/>
      <c r="V27" s="1"/>
      <c r="W27" s="1"/>
      <c r="X27" s="1"/>
      <c r="Y27" s="1"/>
      <c r="Z27" s="1"/>
      <c r="AA27" s="1"/>
      <c r="AB27" s="1"/>
      <c r="AC27" s="1"/>
      <c r="AD27" s="1"/>
      <c r="AE27" s="1"/>
      <c r="AF27" s="1"/>
      <c r="AG27" s="1"/>
      <c r="AH27" s="1"/>
      <c r="AI27" s="1"/>
      <c r="AJ27" s="1"/>
      <c r="AK27" s="1"/>
      <c r="AL27" s="1"/>
      <c r="AM27" s="1"/>
      <c r="AN27" s="1"/>
      <c r="AO27" s="1"/>
      <c r="AP27" s="1"/>
      <c r="AQ27" s="1"/>
      <c r="AR27" s="1"/>
    </row>
    <row r="28" ht="87.0" customHeight="1">
      <c r="A28" s="1"/>
      <c r="B28" s="91"/>
      <c r="C28" s="91"/>
      <c r="D28" s="91"/>
      <c r="E28" s="92">
        <v>3.0</v>
      </c>
      <c r="F28" s="92" t="s">
        <v>102</v>
      </c>
      <c r="G28" s="82" t="s">
        <v>51</v>
      </c>
      <c r="H28" s="83"/>
      <c r="I28" s="82" t="s">
        <v>103</v>
      </c>
      <c r="J28" s="107"/>
      <c r="K28" s="1"/>
      <c r="L28" s="91"/>
      <c r="M28" s="91"/>
      <c r="N28" s="91"/>
      <c r="O28" s="89"/>
      <c r="P28" s="75"/>
      <c r="Q28" s="91"/>
      <c r="R28" s="91"/>
      <c r="S28" s="91"/>
      <c r="T28" s="91"/>
      <c r="U28" s="1"/>
      <c r="V28" s="1"/>
      <c r="W28" s="1"/>
      <c r="X28" s="1"/>
      <c r="Y28" s="1"/>
      <c r="Z28" s="1"/>
      <c r="AA28" s="1"/>
      <c r="AB28" s="1"/>
      <c r="AC28" s="1"/>
      <c r="AD28" s="1"/>
      <c r="AE28" s="1"/>
      <c r="AF28" s="1"/>
      <c r="AG28" s="1"/>
      <c r="AH28" s="1"/>
      <c r="AI28" s="1"/>
      <c r="AJ28" s="1"/>
      <c r="AK28" s="1"/>
      <c r="AL28" s="1"/>
      <c r="AM28" s="1"/>
      <c r="AN28" s="1"/>
      <c r="AO28" s="1"/>
      <c r="AP28" s="1"/>
      <c r="AQ28" s="1"/>
      <c r="AR28" s="1"/>
    </row>
    <row r="29" ht="97.5" customHeight="1">
      <c r="A29" s="1"/>
      <c r="B29" s="91"/>
      <c r="C29" s="91"/>
      <c r="D29" s="91"/>
      <c r="E29" s="92">
        <v>4.0</v>
      </c>
      <c r="F29" s="92" t="s">
        <v>104</v>
      </c>
      <c r="G29" s="82" t="s">
        <v>51</v>
      </c>
      <c r="H29" s="83"/>
      <c r="I29" s="82" t="s">
        <v>105</v>
      </c>
      <c r="J29" s="107"/>
      <c r="K29" s="1"/>
      <c r="L29" s="91"/>
      <c r="M29" s="91"/>
      <c r="N29" s="91"/>
      <c r="O29" s="89"/>
      <c r="P29" s="75"/>
      <c r="Q29" s="91"/>
      <c r="R29" s="91"/>
      <c r="S29" s="91"/>
      <c r="T29" s="91"/>
      <c r="U29" s="1"/>
      <c r="V29" s="1"/>
      <c r="W29" s="1"/>
      <c r="X29" s="1"/>
      <c r="Y29" s="1"/>
      <c r="Z29" s="1"/>
      <c r="AA29" s="1"/>
      <c r="AB29" s="1"/>
      <c r="AC29" s="1"/>
      <c r="AD29" s="1"/>
      <c r="AE29" s="1"/>
      <c r="AF29" s="1"/>
      <c r="AG29" s="1"/>
      <c r="AH29" s="1"/>
      <c r="AI29" s="1"/>
      <c r="AJ29" s="1"/>
      <c r="AK29" s="1"/>
      <c r="AL29" s="1"/>
      <c r="AM29" s="1"/>
      <c r="AN29" s="1"/>
      <c r="AO29" s="1"/>
      <c r="AP29" s="1"/>
      <c r="AQ29" s="1"/>
      <c r="AR29" s="1"/>
    </row>
    <row r="30" ht="94.5" customHeight="1">
      <c r="A30" s="1"/>
      <c r="B30" s="91"/>
      <c r="C30" s="91"/>
      <c r="D30" s="91"/>
      <c r="E30" s="92">
        <v>5.0</v>
      </c>
      <c r="F30" s="92" t="s">
        <v>106</v>
      </c>
      <c r="G30" s="82" t="s">
        <v>51</v>
      </c>
      <c r="H30" s="83"/>
      <c r="I30" s="82" t="s">
        <v>107</v>
      </c>
      <c r="J30" s="109"/>
      <c r="K30" s="1"/>
      <c r="L30" s="91"/>
      <c r="M30" s="91"/>
      <c r="N30" s="91"/>
      <c r="O30" s="89"/>
      <c r="P30" s="75"/>
      <c r="Q30" s="91"/>
      <c r="R30" s="91"/>
      <c r="S30" s="91"/>
      <c r="T30" s="91"/>
      <c r="U30" s="1"/>
      <c r="V30" s="1"/>
      <c r="W30" s="1"/>
      <c r="X30" s="1"/>
      <c r="Y30" s="1"/>
      <c r="Z30" s="1"/>
      <c r="AA30" s="1"/>
      <c r="AB30" s="1"/>
      <c r="AC30" s="1"/>
      <c r="AD30" s="1"/>
      <c r="AE30" s="1"/>
      <c r="AF30" s="1"/>
      <c r="AG30" s="1"/>
      <c r="AH30" s="1"/>
      <c r="AI30" s="1"/>
      <c r="AJ30" s="1"/>
      <c r="AK30" s="1"/>
      <c r="AL30" s="1"/>
      <c r="AM30" s="1"/>
      <c r="AN30" s="1"/>
      <c r="AO30" s="1"/>
      <c r="AP30" s="1"/>
      <c r="AQ30" s="1"/>
      <c r="AR30" s="1"/>
    </row>
    <row r="31" ht="143.25" customHeight="1">
      <c r="A31" s="1"/>
      <c r="B31" s="91"/>
      <c r="C31" s="100"/>
      <c r="D31" s="100"/>
      <c r="E31" s="92">
        <v>6.0</v>
      </c>
      <c r="F31" s="92" t="s">
        <v>108</v>
      </c>
      <c r="G31" s="82" t="s">
        <v>51</v>
      </c>
      <c r="H31" s="83"/>
      <c r="I31" s="82" t="s">
        <v>109</v>
      </c>
      <c r="J31" s="108"/>
      <c r="K31" s="110"/>
      <c r="L31" s="100"/>
      <c r="M31" s="100"/>
      <c r="N31" s="100"/>
      <c r="O31" s="89"/>
      <c r="P31" s="75"/>
      <c r="Q31" s="100"/>
      <c r="R31" s="100"/>
      <c r="S31" s="100"/>
      <c r="T31" s="100"/>
      <c r="U31" s="1"/>
      <c r="V31" s="1"/>
      <c r="W31" s="1"/>
      <c r="X31" s="1"/>
      <c r="Y31" s="1"/>
      <c r="Z31" s="1"/>
      <c r="AA31" s="1"/>
      <c r="AB31" s="1"/>
      <c r="AC31" s="1"/>
      <c r="AD31" s="1"/>
      <c r="AE31" s="1"/>
      <c r="AF31" s="1"/>
      <c r="AG31" s="1"/>
      <c r="AH31" s="1"/>
      <c r="AI31" s="1"/>
      <c r="AJ31" s="1"/>
      <c r="AK31" s="1"/>
      <c r="AL31" s="1"/>
      <c r="AM31" s="1"/>
      <c r="AN31" s="1"/>
      <c r="AO31" s="1"/>
      <c r="AP31" s="1"/>
      <c r="AQ31" s="1"/>
      <c r="AR31" s="1"/>
    </row>
    <row r="32" ht="187.5" customHeight="1">
      <c r="A32" s="1"/>
      <c r="B32" s="91"/>
      <c r="C32" s="111" t="s">
        <v>110</v>
      </c>
      <c r="D32" s="112">
        <v>2.2</v>
      </c>
      <c r="E32" s="92" t="s">
        <v>111</v>
      </c>
      <c r="F32" s="92" t="s">
        <v>112</v>
      </c>
      <c r="G32" s="82" t="s">
        <v>51</v>
      </c>
      <c r="H32" s="83"/>
      <c r="I32" s="82" t="s">
        <v>113</v>
      </c>
      <c r="J32" s="96"/>
      <c r="K32" s="1"/>
      <c r="L32" s="105" t="s">
        <v>44</v>
      </c>
      <c r="M32" s="88">
        <v>0.01</v>
      </c>
      <c r="N32" s="88">
        <f>IF(L32="A",10,IF(L32="B",6,IF(L32="C",3,IF(L32="D",0,IF(L32="N/A",0,0)))))</f>
        <v>6</v>
      </c>
      <c r="O32" s="89"/>
      <c r="P32" s="75"/>
      <c r="Q32" s="113" t="s">
        <v>85</v>
      </c>
      <c r="R32" s="113" t="s">
        <v>86</v>
      </c>
      <c r="S32" s="113" t="s">
        <v>87</v>
      </c>
      <c r="T32" s="113" t="s">
        <v>88</v>
      </c>
      <c r="U32" s="1"/>
      <c r="V32" s="1"/>
      <c r="W32" s="1"/>
      <c r="X32" s="1"/>
      <c r="Y32" s="1"/>
      <c r="Z32" s="1"/>
      <c r="AA32" s="1"/>
      <c r="AB32" s="1"/>
      <c r="AC32" s="1"/>
      <c r="AD32" s="1"/>
      <c r="AE32" s="1"/>
      <c r="AF32" s="1"/>
      <c r="AG32" s="1"/>
      <c r="AH32" s="1"/>
      <c r="AI32" s="1"/>
      <c r="AJ32" s="1"/>
      <c r="AK32" s="1"/>
      <c r="AL32" s="1"/>
      <c r="AM32" s="1"/>
      <c r="AN32" s="1"/>
      <c r="AO32" s="1"/>
      <c r="AP32" s="1"/>
      <c r="AQ32" s="1"/>
      <c r="AR32" s="1"/>
    </row>
    <row r="33" ht="80.25" customHeight="1">
      <c r="A33" s="1"/>
      <c r="B33" s="91"/>
      <c r="C33" s="91"/>
      <c r="D33" s="114"/>
      <c r="E33" s="92" t="s">
        <v>59</v>
      </c>
      <c r="F33" s="92" t="s">
        <v>114</v>
      </c>
      <c r="G33" s="82" t="s">
        <v>51</v>
      </c>
      <c r="H33" s="83"/>
      <c r="I33" s="82" t="s">
        <v>115</v>
      </c>
      <c r="J33" s="94"/>
      <c r="K33" s="1"/>
      <c r="L33" s="91"/>
      <c r="M33" s="91"/>
      <c r="N33" s="91"/>
      <c r="O33" s="89"/>
      <c r="P33" s="75"/>
      <c r="Q33" s="91"/>
      <c r="R33" s="91"/>
      <c r="S33" s="91"/>
      <c r="T33" s="91"/>
      <c r="U33" s="1"/>
      <c r="V33" s="1"/>
      <c r="W33" s="1"/>
      <c r="X33" s="1"/>
      <c r="Y33" s="1"/>
      <c r="Z33" s="1"/>
      <c r="AA33" s="1"/>
      <c r="AB33" s="1"/>
      <c r="AC33" s="1"/>
      <c r="AD33" s="1"/>
      <c r="AE33" s="1"/>
      <c r="AF33" s="1"/>
      <c r="AG33" s="1"/>
      <c r="AH33" s="1"/>
      <c r="AI33" s="1"/>
      <c r="AJ33" s="1"/>
      <c r="AK33" s="1"/>
      <c r="AL33" s="1"/>
      <c r="AM33" s="1"/>
      <c r="AN33" s="1"/>
      <c r="AO33" s="1"/>
      <c r="AP33" s="1"/>
      <c r="AQ33" s="1"/>
      <c r="AR33" s="1"/>
    </row>
    <row r="34" ht="150.0" customHeight="1">
      <c r="A34" s="1"/>
      <c r="B34" s="91"/>
      <c r="C34" s="100"/>
      <c r="D34" s="114"/>
      <c r="E34" s="92" t="s">
        <v>63</v>
      </c>
      <c r="F34" s="92" t="s">
        <v>116</v>
      </c>
      <c r="G34" s="82" t="s">
        <v>51</v>
      </c>
      <c r="H34" s="83"/>
      <c r="I34" s="82" t="s">
        <v>117</v>
      </c>
      <c r="J34" s="115"/>
      <c r="K34" s="110"/>
      <c r="L34" s="100"/>
      <c r="M34" s="100"/>
      <c r="N34" s="100"/>
      <c r="O34" s="89"/>
      <c r="P34" s="75"/>
      <c r="Q34" s="100"/>
      <c r="R34" s="100"/>
      <c r="S34" s="100"/>
      <c r="T34" s="100"/>
      <c r="U34" s="1"/>
      <c r="V34" s="1"/>
      <c r="W34" s="1"/>
      <c r="X34" s="1"/>
      <c r="Y34" s="1"/>
      <c r="Z34" s="1"/>
      <c r="AA34" s="1"/>
      <c r="AB34" s="1"/>
      <c r="AC34" s="1"/>
      <c r="AD34" s="1"/>
      <c r="AE34" s="1"/>
      <c r="AF34" s="1"/>
      <c r="AG34" s="1"/>
      <c r="AH34" s="1"/>
      <c r="AI34" s="1"/>
      <c r="AJ34" s="1"/>
      <c r="AK34" s="1"/>
      <c r="AL34" s="1"/>
      <c r="AM34" s="1"/>
      <c r="AN34" s="1"/>
      <c r="AO34" s="1"/>
      <c r="AP34" s="1"/>
      <c r="AQ34" s="1"/>
      <c r="AR34" s="1"/>
    </row>
    <row r="35" ht="106.5" customHeight="1">
      <c r="A35" s="1"/>
      <c r="B35" s="91"/>
      <c r="C35" s="111" t="s">
        <v>118</v>
      </c>
      <c r="D35" s="116">
        <v>2.3</v>
      </c>
      <c r="E35" s="92" t="s">
        <v>111</v>
      </c>
      <c r="F35" s="92" t="s">
        <v>119</v>
      </c>
      <c r="G35" s="82" t="s">
        <v>51</v>
      </c>
      <c r="H35" s="83"/>
      <c r="I35" s="82" t="s">
        <v>120</v>
      </c>
      <c r="J35" s="96"/>
      <c r="K35" s="1"/>
      <c r="L35" s="105" t="s">
        <v>45</v>
      </c>
      <c r="M35" s="88">
        <v>0.01</v>
      </c>
      <c r="N35" s="88">
        <f>IF(L35="A",10,IF(L35="B",6,IF(L35="C",3,IF(L35="D",0,IF(L35="N/A",0,0)))))</f>
        <v>3</v>
      </c>
      <c r="O35" s="89"/>
      <c r="P35" s="75"/>
      <c r="Q35" s="98" t="s">
        <v>121</v>
      </c>
      <c r="R35" s="98" t="s">
        <v>86</v>
      </c>
      <c r="S35" s="98" t="s">
        <v>87</v>
      </c>
      <c r="T35" s="98" t="s">
        <v>88</v>
      </c>
      <c r="U35" s="1"/>
      <c r="V35" s="1"/>
      <c r="W35" s="1"/>
      <c r="X35" s="1"/>
      <c r="Y35" s="1"/>
      <c r="Z35" s="1"/>
      <c r="AA35" s="1"/>
      <c r="AB35" s="1"/>
      <c r="AC35" s="1"/>
      <c r="AD35" s="1"/>
      <c r="AE35" s="1"/>
      <c r="AF35" s="1"/>
      <c r="AG35" s="1"/>
      <c r="AH35" s="1"/>
      <c r="AI35" s="1"/>
      <c r="AJ35" s="1"/>
      <c r="AK35" s="1"/>
      <c r="AL35" s="1"/>
      <c r="AM35" s="1"/>
      <c r="AN35" s="1"/>
      <c r="AO35" s="1"/>
      <c r="AP35" s="1"/>
      <c r="AQ35" s="1"/>
      <c r="AR35" s="1"/>
    </row>
    <row r="36" ht="70.5" customHeight="1">
      <c r="A36" s="1"/>
      <c r="B36" s="91"/>
      <c r="C36" s="91"/>
      <c r="D36" s="114"/>
      <c r="E36" s="92" t="s">
        <v>59</v>
      </c>
      <c r="F36" s="92" t="s">
        <v>122</v>
      </c>
      <c r="G36" s="82" t="s">
        <v>51</v>
      </c>
      <c r="H36" s="83"/>
      <c r="I36" s="82" t="s">
        <v>123</v>
      </c>
      <c r="J36" s="94"/>
      <c r="K36" s="1"/>
      <c r="L36" s="91"/>
      <c r="M36" s="91"/>
      <c r="N36" s="91"/>
      <c r="O36" s="89"/>
      <c r="P36" s="75"/>
      <c r="Q36" s="91"/>
      <c r="R36" s="91"/>
      <c r="S36" s="91"/>
      <c r="T36" s="91"/>
      <c r="U36" s="1"/>
      <c r="V36" s="1"/>
      <c r="W36" s="1"/>
      <c r="X36" s="1"/>
      <c r="Y36" s="1"/>
      <c r="Z36" s="1"/>
      <c r="AA36" s="1"/>
      <c r="AB36" s="1"/>
      <c r="AC36" s="1"/>
      <c r="AD36" s="1"/>
      <c r="AE36" s="1"/>
      <c r="AF36" s="1"/>
      <c r="AG36" s="1"/>
      <c r="AH36" s="1"/>
      <c r="AI36" s="1"/>
      <c r="AJ36" s="1"/>
      <c r="AK36" s="1"/>
      <c r="AL36" s="1"/>
      <c r="AM36" s="1"/>
      <c r="AN36" s="1"/>
      <c r="AO36" s="1"/>
      <c r="AP36" s="1"/>
      <c r="AQ36" s="1"/>
      <c r="AR36" s="1"/>
    </row>
    <row r="37" ht="108.0" customHeight="1">
      <c r="A37" s="1"/>
      <c r="B37" s="91"/>
      <c r="C37" s="91"/>
      <c r="D37" s="114"/>
      <c r="E37" s="92" t="s">
        <v>63</v>
      </c>
      <c r="F37" s="92" t="s">
        <v>124</v>
      </c>
      <c r="G37" s="82" t="s">
        <v>51</v>
      </c>
      <c r="H37" s="83"/>
      <c r="I37" s="82" t="s">
        <v>125</v>
      </c>
      <c r="J37" s="96"/>
      <c r="K37" s="1"/>
      <c r="L37" s="91"/>
      <c r="M37" s="91"/>
      <c r="N37" s="91"/>
      <c r="O37" s="89"/>
      <c r="P37" s="75"/>
      <c r="Q37" s="91"/>
      <c r="R37" s="91"/>
      <c r="S37" s="91"/>
      <c r="T37" s="91"/>
      <c r="U37" s="1"/>
      <c r="V37" s="1"/>
      <c r="W37" s="1"/>
      <c r="X37" s="1"/>
      <c r="Y37" s="1"/>
      <c r="Z37" s="1"/>
      <c r="AA37" s="1"/>
      <c r="AB37" s="1"/>
      <c r="AC37" s="1"/>
      <c r="AD37" s="1"/>
      <c r="AE37" s="1"/>
      <c r="AF37" s="1"/>
      <c r="AG37" s="1"/>
      <c r="AH37" s="1"/>
      <c r="AI37" s="1"/>
      <c r="AJ37" s="1"/>
      <c r="AK37" s="1"/>
      <c r="AL37" s="1"/>
      <c r="AM37" s="1"/>
      <c r="AN37" s="1"/>
      <c r="AO37" s="1"/>
      <c r="AP37" s="1"/>
      <c r="AQ37" s="1"/>
      <c r="AR37" s="1"/>
    </row>
    <row r="38" ht="78.0" customHeight="1">
      <c r="A38" s="1"/>
      <c r="B38" s="91"/>
      <c r="C38" s="91"/>
      <c r="D38" s="114"/>
      <c r="E38" s="92" t="s">
        <v>66</v>
      </c>
      <c r="F38" s="92" t="s">
        <v>126</v>
      </c>
      <c r="G38" s="82" t="s">
        <v>51</v>
      </c>
      <c r="H38" s="83"/>
      <c r="I38" s="82" t="s">
        <v>127</v>
      </c>
      <c r="J38" s="96"/>
      <c r="K38" s="1"/>
      <c r="L38" s="91"/>
      <c r="M38" s="91"/>
      <c r="N38" s="91"/>
      <c r="O38" s="89"/>
      <c r="P38" s="75"/>
      <c r="Q38" s="91"/>
      <c r="R38" s="91"/>
      <c r="S38" s="91"/>
      <c r="T38" s="91"/>
      <c r="U38" s="1"/>
      <c r="V38" s="1"/>
      <c r="W38" s="1"/>
      <c r="X38" s="1"/>
      <c r="Y38" s="1"/>
      <c r="Z38" s="1"/>
      <c r="AA38" s="1"/>
      <c r="AB38" s="1"/>
      <c r="AC38" s="1"/>
      <c r="AD38" s="1"/>
      <c r="AE38" s="1"/>
      <c r="AF38" s="1"/>
      <c r="AG38" s="1"/>
      <c r="AH38" s="1"/>
      <c r="AI38" s="1"/>
      <c r="AJ38" s="1"/>
      <c r="AK38" s="1"/>
      <c r="AL38" s="1"/>
      <c r="AM38" s="1"/>
      <c r="AN38" s="1"/>
      <c r="AO38" s="1"/>
      <c r="AP38" s="1"/>
      <c r="AQ38" s="1"/>
      <c r="AR38" s="1"/>
    </row>
    <row r="39" ht="95.25" customHeight="1">
      <c r="A39" s="1"/>
      <c r="B39" s="91"/>
      <c r="C39" s="100"/>
      <c r="D39" s="117"/>
      <c r="E39" s="97" t="s">
        <v>69</v>
      </c>
      <c r="F39" s="97" t="s">
        <v>128</v>
      </c>
      <c r="G39" s="82" t="s">
        <v>51</v>
      </c>
      <c r="H39" s="83"/>
      <c r="I39" s="98" t="s">
        <v>129</v>
      </c>
      <c r="J39" s="118"/>
      <c r="K39" s="1"/>
      <c r="L39" s="100"/>
      <c r="M39" s="100"/>
      <c r="N39" s="100"/>
      <c r="O39" s="89"/>
      <c r="P39" s="75"/>
      <c r="Q39" s="100"/>
      <c r="R39" s="100"/>
      <c r="S39" s="100"/>
      <c r="T39" s="100"/>
      <c r="U39" s="1"/>
      <c r="V39" s="1"/>
      <c r="W39" s="1"/>
      <c r="X39" s="1"/>
      <c r="Y39" s="1"/>
      <c r="Z39" s="1"/>
      <c r="AA39" s="1"/>
      <c r="AB39" s="1"/>
      <c r="AC39" s="1"/>
      <c r="AD39" s="1"/>
      <c r="AE39" s="1"/>
      <c r="AF39" s="1"/>
      <c r="AG39" s="1"/>
      <c r="AH39" s="1"/>
      <c r="AI39" s="1"/>
      <c r="AJ39" s="1"/>
      <c r="AK39" s="1"/>
      <c r="AL39" s="1"/>
      <c r="AM39" s="1"/>
      <c r="AN39" s="1"/>
      <c r="AO39" s="1"/>
      <c r="AP39" s="1"/>
      <c r="AQ39" s="1"/>
      <c r="AR39" s="1"/>
    </row>
    <row r="40" ht="14.25" customHeight="1">
      <c r="A40" s="1"/>
      <c r="B40" s="65">
        <v>3.0</v>
      </c>
      <c r="C40" s="66" t="s">
        <v>130</v>
      </c>
      <c r="D40" s="31"/>
      <c r="E40" s="31"/>
      <c r="F40" s="32"/>
      <c r="G40" s="119"/>
      <c r="H40" s="83"/>
      <c r="I40" s="102"/>
      <c r="J40" s="103"/>
      <c r="K40" s="70"/>
      <c r="L40" s="71">
        <v>3.0</v>
      </c>
      <c r="M40" s="72">
        <v>0.1</v>
      </c>
      <c r="N40" s="71">
        <f>M41*N41+M45*N45+M54*N54+M57*N57</f>
        <v>0.45</v>
      </c>
      <c r="O40" s="74">
        <f>IFERROR((N40/((M40-SUMIF(L41:L65,"N/A",M41:M65))*10)),0)</f>
        <v>0.45</v>
      </c>
      <c r="P40" s="75">
        <f>(N40/((M40-SUMIF(L41:L65,"N/A",M41:M65))*10))</f>
        <v>0.45</v>
      </c>
      <c r="Q40" s="76" t="s">
        <v>40</v>
      </c>
      <c r="R40" s="77" t="s">
        <v>44</v>
      </c>
      <c r="S40" s="77" t="s">
        <v>45</v>
      </c>
      <c r="T40" s="78" t="s">
        <v>46</v>
      </c>
      <c r="U40" s="1"/>
      <c r="V40" s="1"/>
      <c r="W40" s="1"/>
      <c r="X40" s="1"/>
      <c r="Y40" s="1"/>
      <c r="Z40" s="1"/>
      <c r="AA40" s="1"/>
      <c r="AB40" s="1"/>
      <c r="AC40" s="1"/>
      <c r="AD40" s="1"/>
      <c r="AE40" s="1"/>
      <c r="AF40" s="1"/>
      <c r="AG40" s="1"/>
      <c r="AH40" s="1"/>
      <c r="AI40" s="1"/>
      <c r="AJ40" s="1"/>
      <c r="AK40" s="1"/>
      <c r="AL40" s="1"/>
      <c r="AM40" s="1"/>
      <c r="AN40" s="1"/>
      <c r="AO40" s="1"/>
      <c r="AP40" s="1"/>
      <c r="AQ40" s="1"/>
      <c r="AR40" s="1"/>
    </row>
    <row r="41" ht="100.5" customHeight="1">
      <c r="A41" s="1"/>
      <c r="B41" s="120"/>
      <c r="C41" s="80" t="s">
        <v>131</v>
      </c>
      <c r="D41" s="80">
        <v>3.1</v>
      </c>
      <c r="E41" s="81" t="s">
        <v>111</v>
      </c>
      <c r="F41" s="81" t="s">
        <v>132</v>
      </c>
      <c r="G41" s="82" t="s">
        <v>51</v>
      </c>
      <c r="H41" s="83"/>
      <c r="I41" s="82" t="s">
        <v>133</v>
      </c>
      <c r="J41" s="94"/>
      <c r="K41" s="1"/>
      <c r="L41" s="105" t="s">
        <v>44</v>
      </c>
      <c r="M41" s="88">
        <v>0.02</v>
      </c>
      <c r="N41" s="88">
        <f>IF(L41="A",10,IF(L41="B",6,IF(L41="C",3,IF(L41="D",0,IF(L41="N/A",0,0)))))</f>
        <v>6</v>
      </c>
      <c r="O41" s="89"/>
      <c r="P41" s="75"/>
      <c r="Q41" s="98" t="s">
        <v>134</v>
      </c>
      <c r="R41" s="98" t="s">
        <v>135</v>
      </c>
      <c r="S41" s="98" t="s">
        <v>136</v>
      </c>
      <c r="T41" s="98" t="s">
        <v>137</v>
      </c>
      <c r="U41" s="1"/>
      <c r="V41" s="1"/>
      <c r="W41" s="1"/>
      <c r="X41" s="1"/>
      <c r="Y41" s="1"/>
      <c r="Z41" s="1"/>
      <c r="AA41" s="1"/>
      <c r="AB41" s="1"/>
      <c r="AC41" s="1"/>
      <c r="AD41" s="1"/>
      <c r="AE41" s="1"/>
      <c r="AF41" s="1"/>
      <c r="AG41" s="1"/>
      <c r="AH41" s="1"/>
      <c r="AI41" s="1"/>
      <c r="AJ41" s="1"/>
      <c r="AK41" s="1"/>
      <c r="AL41" s="1"/>
      <c r="AM41" s="1"/>
      <c r="AN41" s="1"/>
      <c r="AO41" s="1"/>
      <c r="AP41" s="1"/>
      <c r="AQ41" s="1"/>
      <c r="AR41" s="1"/>
    </row>
    <row r="42" ht="408.75" customHeight="1">
      <c r="A42" s="1"/>
      <c r="B42" s="91"/>
      <c r="C42" s="91"/>
      <c r="D42" s="91"/>
      <c r="E42" s="92" t="s">
        <v>59</v>
      </c>
      <c r="F42" s="92" t="s">
        <v>138</v>
      </c>
      <c r="G42" s="82" t="s">
        <v>51</v>
      </c>
      <c r="H42" s="83"/>
      <c r="I42" s="82" t="s">
        <v>139</v>
      </c>
      <c r="J42" s="115"/>
      <c r="K42" s="1"/>
      <c r="L42" s="91"/>
      <c r="M42" s="91"/>
      <c r="N42" s="91"/>
      <c r="O42" s="89"/>
      <c r="P42" s="75"/>
      <c r="Q42" s="91"/>
      <c r="R42" s="91"/>
      <c r="S42" s="91"/>
      <c r="T42" s="91"/>
      <c r="U42" s="1"/>
      <c r="V42" s="1"/>
      <c r="W42" s="1"/>
      <c r="X42" s="1"/>
      <c r="Y42" s="1"/>
      <c r="Z42" s="1"/>
      <c r="AA42" s="1"/>
      <c r="AB42" s="1"/>
      <c r="AC42" s="1"/>
      <c r="AD42" s="1"/>
      <c r="AE42" s="1"/>
      <c r="AF42" s="1"/>
      <c r="AG42" s="1"/>
      <c r="AH42" s="1"/>
      <c r="AI42" s="1"/>
      <c r="AJ42" s="1"/>
      <c r="AK42" s="1"/>
      <c r="AL42" s="1"/>
      <c r="AM42" s="1"/>
      <c r="AN42" s="1"/>
      <c r="AO42" s="1"/>
      <c r="AP42" s="1"/>
      <c r="AQ42" s="1"/>
      <c r="AR42" s="1"/>
    </row>
    <row r="43" ht="145.5" customHeight="1">
      <c r="A43" s="1"/>
      <c r="B43" s="91"/>
      <c r="C43" s="91"/>
      <c r="D43" s="91"/>
      <c r="E43" s="92" t="s">
        <v>63</v>
      </c>
      <c r="F43" s="92" t="s">
        <v>140</v>
      </c>
      <c r="G43" s="82" t="s">
        <v>51</v>
      </c>
      <c r="H43" s="83"/>
      <c r="I43" s="82" t="s">
        <v>141</v>
      </c>
      <c r="J43" s="107"/>
      <c r="K43" s="1"/>
      <c r="L43" s="91"/>
      <c r="M43" s="91"/>
      <c r="N43" s="91"/>
      <c r="O43" s="89"/>
      <c r="P43" s="75"/>
      <c r="Q43" s="91"/>
      <c r="R43" s="91"/>
      <c r="S43" s="91"/>
      <c r="T43" s="91"/>
      <c r="U43" s="1"/>
      <c r="V43" s="1"/>
      <c r="W43" s="1"/>
      <c r="X43" s="1"/>
      <c r="Y43" s="1"/>
      <c r="Z43" s="1"/>
      <c r="AA43" s="1"/>
      <c r="AB43" s="1"/>
      <c r="AC43" s="1"/>
      <c r="AD43" s="1"/>
      <c r="AE43" s="1"/>
      <c r="AF43" s="1"/>
      <c r="AG43" s="1"/>
      <c r="AH43" s="1"/>
      <c r="AI43" s="1"/>
      <c r="AJ43" s="1"/>
      <c r="AK43" s="1"/>
      <c r="AL43" s="1"/>
      <c r="AM43" s="1"/>
      <c r="AN43" s="1"/>
      <c r="AO43" s="1"/>
      <c r="AP43" s="1"/>
      <c r="AQ43" s="1"/>
      <c r="AR43" s="1"/>
    </row>
    <row r="44" ht="280.5" customHeight="1">
      <c r="A44" s="1"/>
      <c r="B44" s="100"/>
      <c r="C44" s="100"/>
      <c r="D44" s="100"/>
      <c r="E44" s="92" t="s">
        <v>66</v>
      </c>
      <c r="F44" s="92" t="s">
        <v>142</v>
      </c>
      <c r="G44" s="82" t="s">
        <v>51</v>
      </c>
      <c r="H44" s="83"/>
      <c r="I44" s="82" t="s">
        <v>143</v>
      </c>
      <c r="J44" s="94"/>
      <c r="K44" s="1"/>
      <c r="L44" s="100"/>
      <c r="M44" s="100"/>
      <c r="N44" s="100"/>
      <c r="O44" s="89"/>
      <c r="P44" s="75"/>
      <c r="Q44" s="100"/>
      <c r="R44" s="100"/>
      <c r="S44" s="100"/>
      <c r="T44" s="100"/>
      <c r="U44" s="1"/>
      <c r="V44" s="1"/>
      <c r="W44" s="1"/>
      <c r="X44" s="1"/>
      <c r="Y44" s="1"/>
      <c r="Z44" s="1"/>
      <c r="AA44" s="1"/>
      <c r="AB44" s="1"/>
      <c r="AC44" s="1"/>
      <c r="AD44" s="1"/>
      <c r="AE44" s="1"/>
      <c r="AF44" s="1"/>
      <c r="AG44" s="1"/>
      <c r="AH44" s="1"/>
      <c r="AI44" s="1"/>
      <c r="AJ44" s="1"/>
      <c r="AK44" s="1"/>
      <c r="AL44" s="1"/>
      <c r="AM44" s="1"/>
      <c r="AN44" s="1"/>
      <c r="AO44" s="1"/>
      <c r="AP44" s="1"/>
      <c r="AQ44" s="1"/>
      <c r="AR44" s="1"/>
    </row>
    <row r="45" ht="310.5" customHeight="1">
      <c r="A45" s="1"/>
      <c r="B45" s="121"/>
      <c r="C45" s="111" t="s">
        <v>144</v>
      </c>
      <c r="D45" s="122">
        <v>3.2</v>
      </c>
      <c r="E45" s="92" t="s">
        <v>111</v>
      </c>
      <c r="F45" s="92" t="s">
        <v>145</v>
      </c>
      <c r="G45" s="82" t="s">
        <v>146</v>
      </c>
      <c r="H45" s="83"/>
      <c r="I45" s="82" t="s">
        <v>147</v>
      </c>
      <c r="J45" s="107"/>
      <c r="K45" s="123"/>
      <c r="L45" s="105" t="s">
        <v>44</v>
      </c>
      <c r="M45" s="88">
        <v>0.03</v>
      </c>
      <c r="N45" s="88">
        <f>IF(L45="A",10,IF(L45="B",6,IF(L45="C",3,IF(L45="D",0,IF(L45="N/A",0,0)))))</f>
        <v>6</v>
      </c>
      <c r="O45" s="89"/>
      <c r="P45" s="75"/>
      <c r="Q45" s="98" t="s">
        <v>148</v>
      </c>
      <c r="R45" s="98" t="s">
        <v>149</v>
      </c>
      <c r="S45" s="98" t="s">
        <v>150</v>
      </c>
      <c r="T45" s="98" t="s">
        <v>151</v>
      </c>
      <c r="U45" s="1"/>
      <c r="V45" s="1"/>
      <c r="W45" s="1"/>
      <c r="X45" s="1"/>
      <c r="Y45" s="1"/>
      <c r="Z45" s="1"/>
      <c r="AA45" s="1"/>
      <c r="AB45" s="1"/>
      <c r="AC45" s="1"/>
      <c r="AD45" s="1"/>
      <c r="AE45" s="1"/>
      <c r="AF45" s="1"/>
      <c r="AG45" s="1"/>
      <c r="AH45" s="1"/>
      <c r="AI45" s="1"/>
      <c r="AJ45" s="1"/>
      <c r="AK45" s="1"/>
      <c r="AL45" s="1"/>
      <c r="AM45" s="1"/>
      <c r="AN45" s="1"/>
      <c r="AO45" s="1"/>
      <c r="AP45" s="1"/>
      <c r="AQ45" s="1"/>
      <c r="AR45" s="1"/>
    </row>
    <row r="46" ht="72.75" customHeight="1">
      <c r="A46" s="1"/>
      <c r="B46" s="91"/>
      <c r="C46" s="91"/>
      <c r="D46" s="91"/>
      <c r="E46" s="92" t="s">
        <v>89</v>
      </c>
      <c r="F46" s="92" t="s">
        <v>152</v>
      </c>
      <c r="G46" s="82" t="s">
        <v>51</v>
      </c>
      <c r="H46" s="83"/>
      <c r="I46" s="82" t="s">
        <v>153</v>
      </c>
      <c r="J46" s="107"/>
      <c r="K46" s="124"/>
      <c r="L46" s="91"/>
      <c r="M46" s="91"/>
      <c r="N46" s="91"/>
      <c r="O46" s="89"/>
      <c r="P46" s="75"/>
      <c r="Q46" s="91"/>
      <c r="R46" s="91"/>
      <c r="S46" s="91"/>
      <c r="T46" s="91"/>
      <c r="U46" s="1"/>
      <c r="V46" s="1"/>
      <c r="W46" s="1"/>
      <c r="X46" s="1"/>
      <c r="Y46" s="1"/>
      <c r="Z46" s="1"/>
      <c r="AA46" s="1"/>
      <c r="AB46" s="1"/>
      <c r="AC46" s="1"/>
      <c r="AD46" s="1"/>
      <c r="AE46" s="1"/>
      <c r="AF46" s="1"/>
      <c r="AG46" s="1"/>
      <c r="AH46" s="1"/>
      <c r="AI46" s="1"/>
      <c r="AJ46" s="1"/>
      <c r="AK46" s="1"/>
      <c r="AL46" s="1"/>
      <c r="AM46" s="1"/>
      <c r="AN46" s="1"/>
      <c r="AO46" s="1"/>
      <c r="AP46" s="1"/>
      <c r="AQ46" s="1"/>
      <c r="AR46" s="1"/>
    </row>
    <row r="47" ht="44.25" customHeight="1">
      <c r="A47" s="1"/>
      <c r="B47" s="91"/>
      <c r="C47" s="91"/>
      <c r="D47" s="91"/>
      <c r="E47" s="92">
        <v>2.0</v>
      </c>
      <c r="F47" s="92" t="s">
        <v>154</v>
      </c>
      <c r="G47" s="82" t="s">
        <v>51</v>
      </c>
      <c r="H47" s="83"/>
      <c r="I47" s="82" t="s">
        <v>155</v>
      </c>
      <c r="J47" s="94"/>
      <c r="K47" s="124"/>
      <c r="L47" s="91"/>
      <c r="M47" s="91"/>
      <c r="N47" s="91"/>
      <c r="O47" s="89"/>
      <c r="P47" s="75"/>
      <c r="Q47" s="91"/>
      <c r="R47" s="91"/>
      <c r="S47" s="91"/>
      <c r="T47" s="91"/>
      <c r="U47" s="1"/>
      <c r="V47" s="1"/>
      <c r="W47" s="1"/>
      <c r="X47" s="1"/>
      <c r="Y47" s="1"/>
      <c r="Z47" s="1"/>
      <c r="AA47" s="1"/>
      <c r="AB47" s="1"/>
      <c r="AC47" s="1"/>
      <c r="AD47" s="1"/>
      <c r="AE47" s="1"/>
      <c r="AF47" s="1"/>
      <c r="AG47" s="1"/>
      <c r="AH47" s="1"/>
      <c r="AI47" s="1"/>
      <c r="AJ47" s="1"/>
      <c r="AK47" s="1"/>
      <c r="AL47" s="1"/>
      <c r="AM47" s="1"/>
      <c r="AN47" s="1"/>
      <c r="AO47" s="1"/>
      <c r="AP47" s="1"/>
      <c r="AQ47" s="1"/>
      <c r="AR47" s="1"/>
    </row>
    <row r="48" ht="52.5" customHeight="1">
      <c r="A48" s="1"/>
      <c r="B48" s="91"/>
      <c r="C48" s="91"/>
      <c r="D48" s="91"/>
      <c r="E48" s="92">
        <v>3.0</v>
      </c>
      <c r="F48" s="92" t="s">
        <v>156</v>
      </c>
      <c r="G48" s="82" t="s">
        <v>51</v>
      </c>
      <c r="H48" s="83"/>
      <c r="I48" s="82" t="s">
        <v>155</v>
      </c>
      <c r="J48" s="94"/>
      <c r="K48" s="124"/>
      <c r="L48" s="91"/>
      <c r="M48" s="91"/>
      <c r="N48" s="91"/>
      <c r="O48" s="89"/>
      <c r="P48" s="75"/>
      <c r="Q48" s="91"/>
      <c r="R48" s="91"/>
      <c r="S48" s="91"/>
      <c r="T48" s="91"/>
      <c r="U48" s="1"/>
      <c r="V48" s="1"/>
      <c r="W48" s="1"/>
      <c r="X48" s="1"/>
      <c r="Y48" s="1"/>
      <c r="Z48" s="1"/>
      <c r="AA48" s="1"/>
      <c r="AB48" s="1"/>
      <c r="AC48" s="1"/>
      <c r="AD48" s="1"/>
      <c r="AE48" s="1"/>
      <c r="AF48" s="1"/>
      <c r="AG48" s="1"/>
      <c r="AH48" s="1"/>
      <c r="AI48" s="1"/>
      <c r="AJ48" s="1"/>
      <c r="AK48" s="1"/>
      <c r="AL48" s="1"/>
      <c r="AM48" s="1"/>
      <c r="AN48" s="1"/>
      <c r="AO48" s="1"/>
      <c r="AP48" s="1"/>
      <c r="AQ48" s="1"/>
      <c r="AR48" s="1"/>
    </row>
    <row r="49" ht="103.5" customHeight="1">
      <c r="A49" s="1"/>
      <c r="B49" s="91"/>
      <c r="C49" s="91"/>
      <c r="D49" s="91"/>
      <c r="E49" s="92">
        <v>4.0</v>
      </c>
      <c r="F49" s="92" t="s">
        <v>157</v>
      </c>
      <c r="G49" s="82" t="s">
        <v>51</v>
      </c>
      <c r="H49" s="83"/>
      <c r="I49" s="82" t="s">
        <v>158</v>
      </c>
      <c r="J49" s="107"/>
      <c r="K49" s="124"/>
      <c r="L49" s="91"/>
      <c r="M49" s="91"/>
      <c r="N49" s="91"/>
      <c r="O49" s="89"/>
      <c r="P49" s="75"/>
      <c r="Q49" s="91"/>
      <c r="R49" s="91"/>
      <c r="S49" s="91"/>
      <c r="T49" s="91"/>
      <c r="U49" s="1"/>
      <c r="V49" s="1"/>
      <c r="W49" s="1"/>
      <c r="X49" s="1"/>
      <c r="Y49" s="1"/>
      <c r="Z49" s="1"/>
      <c r="AA49" s="1"/>
      <c r="AB49" s="1"/>
      <c r="AC49" s="1"/>
      <c r="AD49" s="1"/>
      <c r="AE49" s="1"/>
      <c r="AF49" s="1"/>
      <c r="AG49" s="1"/>
      <c r="AH49" s="1"/>
      <c r="AI49" s="1"/>
      <c r="AJ49" s="1"/>
      <c r="AK49" s="1"/>
      <c r="AL49" s="1"/>
      <c r="AM49" s="1"/>
      <c r="AN49" s="1"/>
      <c r="AO49" s="1"/>
      <c r="AP49" s="1"/>
      <c r="AQ49" s="1"/>
      <c r="AR49" s="1"/>
    </row>
    <row r="50" ht="14.25" customHeight="1">
      <c r="A50" s="1"/>
      <c r="B50" s="91"/>
      <c r="C50" s="91"/>
      <c r="D50" s="91"/>
      <c r="E50" s="92">
        <v>5.0</v>
      </c>
      <c r="F50" s="92" t="s">
        <v>159</v>
      </c>
      <c r="G50" s="82" t="s">
        <v>146</v>
      </c>
      <c r="H50" s="83"/>
      <c r="I50" s="82" t="s">
        <v>160</v>
      </c>
      <c r="J50" s="108"/>
      <c r="K50" s="124"/>
      <c r="L50" s="91"/>
      <c r="M50" s="91"/>
      <c r="N50" s="91"/>
      <c r="O50" s="89"/>
      <c r="P50" s="75"/>
      <c r="Q50" s="91"/>
      <c r="R50" s="91"/>
      <c r="S50" s="91"/>
      <c r="T50" s="91"/>
      <c r="U50" s="1"/>
      <c r="V50" s="1"/>
      <c r="W50" s="1"/>
      <c r="X50" s="1"/>
      <c r="Y50" s="1"/>
      <c r="Z50" s="1"/>
      <c r="AA50" s="1"/>
      <c r="AB50" s="1"/>
      <c r="AC50" s="1"/>
      <c r="AD50" s="1"/>
      <c r="AE50" s="1"/>
      <c r="AF50" s="1"/>
      <c r="AG50" s="1"/>
      <c r="AH50" s="1"/>
      <c r="AI50" s="1"/>
      <c r="AJ50" s="1"/>
      <c r="AK50" s="1"/>
      <c r="AL50" s="1"/>
      <c r="AM50" s="1"/>
      <c r="AN50" s="1"/>
      <c r="AO50" s="1"/>
      <c r="AP50" s="1"/>
      <c r="AQ50" s="1"/>
      <c r="AR50" s="1"/>
    </row>
    <row r="51" ht="84.0" customHeight="1">
      <c r="A51" s="1"/>
      <c r="B51" s="91"/>
      <c r="C51" s="91"/>
      <c r="D51" s="91"/>
      <c r="E51" s="92" t="s">
        <v>63</v>
      </c>
      <c r="F51" s="92" t="s">
        <v>161</v>
      </c>
      <c r="G51" s="82" t="s">
        <v>146</v>
      </c>
      <c r="H51" s="83"/>
      <c r="I51" s="82" t="s">
        <v>162</v>
      </c>
      <c r="J51" s="96"/>
      <c r="K51" s="124"/>
      <c r="L51" s="91"/>
      <c r="M51" s="91"/>
      <c r="N51" s="91"/>
      <c r="O51" s="89"/>
      <c r="P51" s="75"/>
      <c r="Q51" s="91"/>
      <c r="R51" s="91"/>
      <c r="S51" s="91"/>
      <c r="T51" s="91"/>
      <c r="U51" s="1"/>
      <c r="V51" s="1"/>
      <c r="W51" s="1"/>
      <c r="X51" s="1"/>
      <c r="Y51" s="1"/>
      <c r="Z51" s="1"/>
      <c r="AA51" s="1"/>
      <c r="AB51" s="1"/>
      <c r="AC51" s="1"/>
      <c r="AD51" s="1"/>
      <c r="AE51" s="1"/>
      <c r="AF51" s="1"/>
      <c r="AG51" s="1"/>
      <c r="AH51" s="1"/>
      <c r="AI51" s="1"/>
      <c r="AJ51" s="1"/>
      <c r="AK51" s="1"/>
      <c r="AL51" s="1"/>
      <c r="AM51" s="1"/>
      <c r="AN51" s="1"/>
      <c r="AO51" s="1"/>
      <c r="AP51" s="1"/>
      <c r="AQ51" s="1"/>
      <c r="AR51" s="1"/>
    </row>
    <row r="52" ht="104.25" customHeight="1">
      <c r="A52" s="1"/>
      <c r="B52" s="91"/>
      <c r="C52" s="91"/>
      <c r="D52" s="91"/>
      <c r="E52" s="92" t="s">
        <v>66</v>
      </c>
      <c r="F52" s="92" t="s">
        <v>163</v>
      </c>
      <c r="G52" s="82" t="s">
        <v>51</v>
      </c>
      <c r="H52" s="83"/>
      <c r="I52" s="82" t="s">
        <v>164</v>
      </c>
      <c r="J52" s="96"/>
      <c r="K52" s="124"/>
      <c r="L52" s="91"/>
      <c r="M52" s="91"/>
      <c r="N52" s="91"/>
      <c r="O52" s="89"/>
      <c r="P52" s="75"/>
      <c r="Q52" s="91"/>
      <c r="R52" s="91"/>
      <c r="S52" s="91"/>
      <c r="T52" s="91"/>
      <c r="U52" s="1"/>
      <c r="V52" s="1"/>
      <c r="W52" s="1"/>
      <c r="X52" s="1"/>
      <c r="Y52" s="1"/>
      <c r="Z52" s="1"/>
      <c r="AA52" s="1"/>
      <c r="AB52" s="1"/>
      <c r="AC52" s="1"/>
      <c r="AD52" s="1"/>
      <c r="AE52" s="1"/>
      <c r="AF52" s="1"/>
      <c r="AG52" s="1"/>
      <c r="AH52" s="1"/>
      <c r="AI52" s="1"/>
      <c r="AJ52" s="1"/>
      <c r="AK52" s="1"/>
      <c r="AL52" s="1"/>
      <c r="AM52" s="1"/>
      <c r="AN52" s="1"/>
      <c r="AO52" s="1"/>
      <c r="AP52" s="1"/>
      <c r="AQ52" s="1"/>
      <c r="AR52" s="1"/>
    </row>
    <row r="53" ht="108.75" customHeight="1">
      <c r="A53" s="1"/>
      <c r="B53" s="100"/>
      <c r="C53" s="100"/>
      <c r="D53" s="100"/>
      <c r="E53" s="92" t="s">
        <v>69</v>
      </c>
      <c r="F53" s="92" t="s">
        <v>165</v>
      </c>
      <c r="G53" s="82" t="s">
        <v>146</v>
      </c>
      <c r="H53" s="83"/>
      <c r="I53" s="82" t="s">
        <v>166</v>
      </c>
      <c r="J53" s="125"/>
      <c r="K53" s="126"/>
      <c r="L53" s="100"/>
      <c r="M53" s="100"/>
      <c r="N53" s="100"/>
      <c r="O53" s="89"/>
      <c r="P53" s="75"/>
      <c r="Q53" s="100"/>
      <c r="R53" s="100"/>
      <c r="S53" s="100"/>
      <c r="T53" s="100"/>
      <c r="U53" s="1"/>
      <c r="V53" s="1"/>
      <c r="W53" s="1"/>
      <c r="X53" s="1"/>
      <c r="Y53" s="1"/>
      <c r="Z53" s="1"/>
      <c r="AA53" s="1"/>
      <c r="AB53" s="1"/>
      <c r="AC53" s="1"/>
      <c r="AD53" s="1"/>
      <c r="AE53" s="1"/>
      <c r="AF53" s="1"/>
      <c r="AG53" s="1"/>
      <c r="AH53" s="1"/>
      <c r="AI53" s="1"/>
      <c r="AJ53" s="1"/>
      <c r="AK53" s="1"/>
      <c r="AL53" s="1"/>
      <c r="AM53" s="1"/>
      <c r="AN53" s="1"/>
      <c r="AO53" s="1"/>
      <c r="AP53" s="1"/>
      <c r="AQ53" s="1"/>
      <c r="AR53" s="1"/>
    </row>
    <row r="54" ht="109.5" customHeight="1">
      <c r="A54" s="1"/>
      <c r="B54" s="127"/>
      <c r="C54" s="111" t="s">
        <v>167</v>
      </c>
      <c r="D54" s="111">
        <v>3.3</v>
      </c>
      <c r="E54" s="92" t="s">
        <v>111</v>
      </c>
      <c r="F54" s="92" t="s">
        <v>168</v>
      </c>
      <c r="G54" s="82" t="s">
        <v>146</v>
      </c>
      <c r="H54" s="83"/>
      <c r="I54" s="82" t="s">
        <v>169</v>
      </c>
      <c r="J54" s="107"/>
      <c r="K54" s="123"/>
      <c r="L54" s="105" t="s">
        <v>45</v>
      </c>
      <c r="M54" s="88">
        <v>0.02</v>
      </c>
      <c r="N54" s="88">
        <f>IF(L54="A",10,IF(L54="B",6,IF(L54="C",3,IF(L54="D",0,IF(L54="N/A",0,0)))))</f>
        <v>3</v>
      </c>
      <c r="O54" s="89"/>
      <c r="P54" s="75"/>
      <c r="Q54" s="98" t="s">
        <v>170</v>
      </c>
      <c r="R54" s="98" t="s">
        <v>171</v>
      </c>
      <c r="S54" s="98" t="s">
        <v>172</v>
      </c>
      <c r="T54" s="98" t="s">
        <v>173</v>
      </c>
      <c r="U54" s="1"/>
      <c r="V54" s="1"/>
      <c r="W54" s="1"/>
      <c r="X54" s="1"/>
      <c r="Y54" s="1"/>
      <c r="Z54" s="1"/>
      <c r="AA54" s="1"/>
      <c r="AB54" s="1"/>
      <c r="AC54" s="1"/>
      <c r="AD54" s="1"/>
      <c r="AE54" s="1"/>
      <c r="AF54" s="1"/>
      <c r="AG54" s="1"/>
      <c r="AH54" s="1"/>
      <c r="AI54" s="1"/>
      <c r="AJ54" s="1"/>
      <c r="AK54" s="1"/>
      <c r="AL54" s="1"/>
      <c r="AM54" s="1"/>
      <c r="AN54" s="1"/>
      <c r="AO54" s="1"/>
      <c r="AP54" s="1"/>
      <c r="AQ54" s="1"/>
      <c r="AR54" s="1"/>
    </row>
    <row r="55" ht="14.25" customHeight="1">
      <c r="A55" s="1"/>
      <c r="B55" s="91"/>
      <c r="C55" s="91"/>
      <c r="D55" s="91"/>
      <c r="E55" s="92" t="s">
        <v>59</v>
      </c>
      <c r="F55" s="92" t="s">
        <v>174</v>
      </c>
      <c r="G55" s="82" t="s">
        <v>146</v>
      </c>
      <c r="H55" s="83"/>
      <c r="I55" s="82" t="s">
        <v>175</v>
      </c>
      <c r="J55" s="94"/>
      <c r="K55" s="124"/>
      <c r="L55" s="91"/>
      <c r="M55" s="91"/>
      <c r="N55" s="91"/>
      <c r="O55" s="89"/>
      <c r="P55" s="75"/>
      <c r="Q55" s="91"/>
      <c r="R55" s="91"/>
      <c r="S55" s="91"/>
      <c r="T55" s="91"/>
      <c r="U55" s="1"/>
      <c r="V55" s="1"/>
      <c r="W55" s="1"/>
      <c r="X55" s="1"/>
      <c r="Y55" s="1"/>
      <c r="Z55" s="1"/>
      <c r="AA55" s="1"/>
      <c r="AB55" s="1"/>
      <c r="AC55" s="1"/>
      <c r="AD55" s="1"/>
      <c r="AE55" s="1"/>
      <c r="AF55" s="1"/>
      <c r="AG55" s="1"/>
      <c r="AH55" s="1"/>
      <c r="AI55" s="1"/>
      <c r="AJ55" s="1"/>
      <c r="AK55" s="1"/>
      <c r="AL55" s="1"/>
      <c r="AM55" s="1"/>
      <c r="AN55" s="1"/>
      <c r="AO55" s="1"/>
      <c r="AP55" s="1"/>
      <c r="AQ55" s="1"/>
      <c r="AR55" s="1"/>
    </row>
    <row r="56" ht="43.5" customHeight="1">
      <c r="A56" s="1"/>
      <c r="B56" s="100"/>
      <c r="C56" s="100"/>
      <c r="D56" s="100"/>
      <c r="E56" s="92" t="s">
        <v>63</v>
      </c>
      <c r="F56" s="92" t="s">
        <v>176</v>
      </c>
      <c r="G56" s="82" t="s">
        <v>146</v>
      </c>
      <c r="H56" s="83"/>
      <c r="I56" s="82" t="s">
        <v>177</v>
      </c>
      <c r="J56" s="108"/>
      <c r="K56" s="126"/>
      <c r="L56" s="100"/>
      <c r="M56" s="100"/>
      <c r="N56" s="100"/>
      <c r="O56" s="89"/>
      <c r="P56" s="75"/>
      <c r="Q56" s="100"/>
      <c r="R56" s="100"/>
      <c r="S56" s="100"/>
      <c r="T56" s="100"/>
      <c r="U56" s="1"/>
      <c r="V56" s="1"/>
      <c r="W56" s="1"/>
      <c r="X56" s="1"/>
      <c r="Y56" s="1"/>
      <c r="Z56" s="1"/>
      <c r="AA56" s="1"/>
      <c r="AB56" s="1"/>
      <c r="AC56" s="1"/>
      <c r="AD56" s="1"/>
      <c r="AE56" s="1"/>
      <c r="AF56" s="1"/>
      <c r="AG56" s="1"/>
      <c r="AH56" s="1"/>
      <c r="AI56" s="1"/>
      <c r="AJ56" s="1"/>
      <c r="AK56" s="1"/>
      <c r="AL56" s="1"/>
      <c r="AM56" s="1"/>
      <c r="AN56" s="1"/>
      <c r="AO56" s="1"/>
      <c r="AP56" s="1"/>
      <c r="AQ56" s="1"/>
      <c r="AR56" s="1"/>
    </row>
    <row r="57" ht="63.75" customHeight="1">
      <c r="A57" s="1"/>
      <c r="B57" s="127"/>
      <c r="C57" s="111" t="s">
        <v>178</v>
      </c>
      <c r="D57" s="111">
        <v>3.4</v>
      </c>
      <c r="E57" s="92" t="s">
        <v>111</v>
      </c>
      <c r="F57" s="92" t="s">
        <v>179</v>
      </c>
      <c r="G57" s="82" t="s">
        <v>51</v>
      </c>
      <c r="H57" s="83"/>
      <c r="I57" s="82" t="s">
        <v>180</v>
      </c>
      <c r="J57" s="115"/>
      <c r="K57" s="1"/>
      <c r="L57" s="105" t="s">
        <v>45</v>
      </c>
      <c r="M57" s="88">
        <v>0.03</v>
      </c>
      <c r="N57" s="88">
        <f>IF(L57="A",10,IF(L57="B",6,IF(L57="C",3,IF(L57="D",0,IF(L57="N/A",0,0)))))</f>
        <v>3</v>
      </c>
      <c r="O57" s="89"/>
      <c r="P57" s="75"/>
      <c r="Q57" s="98" t="s">
        <v>181</v>
      </c>
      <c r="R57" s="98" t="s">
        <v>182</v>
      </c>
      <c r="S57" s="98" t="s">
        <v>183</v>
      </c>
      <c r="T57" s="98" t="s">
        <v>184</v>
      </c>
      <c r="U57" s="1"/>
      <c r="V57" s="1"/>
      <c r="W57" s="1"/>
      <c r="X57" s="1"/>
      <c r="Y57" s="1"/>
      <c r="Z57" s="1"/>
      <c r="AA57" s="1"/>
      <c r="AB57" s="1"/>
      <c r="AC57" s="1"/>
      <c r="AD57" s="1"/>
      <c r="AE57" s="1"/>
      <c r="AF57" s="1"/>
      <c r="AG57" s="1"/>
      <c r="AH57" s="1"/>
      <c r="AI57" s="1"/>
      <c r="AJ57" s="1"/>
      <c r="AK57" s="1"/>
      <c r="AL57" s="1"/>
      <c r="AM57" s="1"/>
      <c r="AN57" s="1"/>
      <c r="AO57" s="1"/>
      <c r="AP57" s="1"/>
      <c r="AQ57" s="1"/>
      <c r="AR57" s="1"/>
    </row>
    <row r="58" ht="54.75" customHeight="1">
      <c r="A58" s="1"/>
      <c r="B58" s="91"/>
      <c r="C58" s="91"/>
      <c r="D58" s="91"/>
      <c r="E58" s="92" t="s">
        <v>59</v>
      </c>
      <c r="F58" s="92" t="s">
        <v>185</v>
      </c>
      <c r="G58" s="82" t="s">
        <v>51</v>
      </c>
      <c r="H58" s="83"/>
      <c r="I58" s="82" t="s">
        <v>186</v>
      </c>
      <c r="J58" s="96"/>
      <c r="K58" s="1"/>
      <c r="L58" s="91"/>
      <c r="M58" s="91"/>
      <c r="N58" s="91"/>
      <c r="O58" s="89"/>
      <c r="P58" s="75"/>
      <c r="Q58" s="91"/>
      <c r="R58" s="91"/>
      <c r="S58" s="91"/>
      <c r="T58" s="91"/>
      <c r="U58" s="1"/>
      <c r="V58" s="1"/>
      <c r="W58" s="1"/>
      <c r="X58" s="1"/>
      <c r="Y58" s="1"/>
      <c r="Z58" s="1"/>
      <c r="AA58" s="1"/>
      <c r="AB58" s="1"/>
      <c r="AC58" s="1"/>
      <c r="AD58" s="1"/>
      <c r="AE58" s="1"/>
      <c r="AF58" s="1"/>
      <c r="AG58" s="1"/>
      <c r="AH58" s="1"/>
      <c r="AI58" s="1"/>
      <c r="AJ58" s="1"/>
      <c r="AK58" s="1"/>
      <c r="AL58" s="1"/>
      <c r="AM58" s="1"/>
      <c r="AN58" s="1"/>
      <c r="AO58" s="1"/>
      <c r="AP58" s="1"/>
      <c r="AQ58" s="1"/>
      <c r="AR58" s="1"/>
    </row>
    <row r="59" ht="81.75" customHeight="1">
      <c r="A59" s="1"/>
      <c r="B59" s="91"/>
      <c r="C59" s="91"/>
      <c r="D59" s="91"/>
      <c r="E59" s="92" t="s">
        <v>187</v>
      </c>
      <c r="F59" s="92" t="s">
        <v>188</v>
      </c>
      <c r="G59" s="82" t="s">
        <v>51</v>
      </c>
      <c r="H59" s="83"/>
      <c r="I59" s="82" t="s">
        <v>189</v>
      </c>
      <c r="J59" s="96"/>
      <c r="K59" s="1"/>
      <c r="L59" s="91"/>
      <c r="M59" s="91"/>
      <c r="N59" s="91"/>
      <c r="O59" s="89"/>
      <c r="P59" s="75"/>
      <c r="Q59" s="91"/>
      <c r="R59" s="91"/>
      <c r="S59" s="91"/>
      <c r="T59" s="91"/>
      <c r="U59" s="1"/>
      <c r="V59" s="1"/>
      <c r="W59" s="1"/>
      <c r="X59" s="1"/>
      <c r="Y59" s="1"/>
      <c r="Z59" s="1"/>
      <c r="AA59" s="1"/>
      <c r="AB59" s="1"/>
      <c r="AC59" s="1"/>
      <c r="AD59" s="1"/>
      <c r="AE59" s="1"/>
      <c r="AF59" s="1"/>
      <c r="AG59" s="1"/>
      <c r="AH59" s="1"/>
      <c r="AI59" s="1"/>
      <c r="AJ59" s="1"/>
      <c r="AK59" s="1"/>
      <c r="AL59" s="1"/>
      <c r="AM59" s="1"/>
      <c r="AN59" s="1"/>
      <c r="AO59" s="1"/>
      <c r="AP59" s="1"/>
      <c r="AQ59" s="1"/>
      <c r="AR59" s="1"/>
    </row>
    <row r="60" ht="111.75" customHeight="1">
      <c r="A60" s="1"/>
      <c r="B60" s="91"/>
      <c r="C60" s="91"/>
      <c r="D60" s="91"/>
      <c r="E60" s="92">
        <v>2.0</v>
      </c>
      <c r="F60" s="92" t="s">
        <v>190</v>
      </c>
      <c r="G60" s="82" t="s">
        <v>191</v>
      </c>
      <c r="H60" s="83"/>
      <c r="I60" s="82" t="s">
        <v>192</v>
      </c>
      <c r="J60" s="108"/>
      <c r="K60" s="1"/>
      <c r="L60" s="91"/>
      <c r="M60" s="91"/>
      <c r="N60" s="91"/>
      <c r="O60" s="89"/>
      <c r="P60" s="75"/>
      <c r="Q60" s="91"/>
      <c r="R60" s="91"/>
      <c r="S60" s="91"/>
      <c r="T60" s="91"/>
      <c r="U60" s="1"/>
      <c r="V60" s="1"/>
      <c r="W60" s="1"/>
      <c r="X60" s="1"/>
      <c r="Y60" s="1"/>
      <c r="Z60" s="1"/>
      <c r="AA60" s="1"/>
      <c r="AB60" s="1"/>
      <c r="AC60" s="1"/>
      <c r="AD60" s="1"/>
      <c r="AE60" s="1"/>
      <c r="AF60" s="1"/>
      <c r="AG60" s="1"/>
      <c r="AH60" s="1"/>
      <c r="AI60" s="1"/>
      <c r="AJ60" s="1"/>
      <c r="AK60" s="1"/>
      <c r="AL60" s="1"/>
      <c r="AM60" s="1"/>
      <c r="AN60" s="1"/>
      <c r="AO60" s="1"/>
      <c r="AP60" s="1"/>
      <c r="AQ60" s="1"/>
      <c r="AR60" s="1"/>
    </row>
    <row r="61" ht="81.0" customHeight="1">
      <c r="A61" s="1"/>
      <c r="B61" s="91"/>
      <c r="C61" s="91"/>
      <c r="D61" s="91"/>
      <c r="E61" s="92" t="s">
        <v>66</v>
      </c>
      <c r="F61" s="92" t="s">
        <v>193</v>
      </c>
      <c r="G61" s="82" t="s">
        <v>51</v>
      </c>
      <c r="H61" s="83"/>
      <c r="I61" s="82" t="s">
        <v>194</v>
      </c>
      <c r="J61" s="108"/>
      <c r="K61" s="1"/>
      <c r="L61" s="91"/>
      <c r="M61" s="91"/>
      <c r="N61" s="91"/>
      <c r="O61" s="89"/>
      <c r="P61" s="75"/>
      <c r="Q61" s="91"/>
      <c r="R61" s="91"/>
      <c r="S61" s="91"/>
      <c r="T61" s="91"/>
      <c r="U61" s="1"/>
      <c r="V61" s="1"/>
      <c r="W61" s="1"/>
      <c r="X61" s="1"/>
      <c r="Y61" s="1"/>
      <c r="Z61" s="1"/>
      <c r="AA61" s="1"/>
      <c r="AB61" s="1"/>
      <c r="AC61" s="1"/>
      <c r="AD61" s="1"/>
      <c r="AE61" s="1"/>
      <c r="AF61" s="1"/>
      <c r="AG61" s="1"/>
      <c r="AH61" s="1"/>
      <c r="AI61" s="1"/>
      <c r="AJ61" s="1"/>
      <c r="AK61" s="1"/>
      <c r="AL61" s="1"/>
      <c r="AM61" s="1"/>
      <c r="AN61" s="1"/>
      <c r="AO61" s="1"/>
      <c r="AP61" s="1"/>
      <c r="AQ61" s="1"/>
      <c r="AR61" s="1"/>
    </row>
    <row r="62" ht="87.75" customHeight="1">
      <c r="A62" s="1"/>
      <c r="B62" s="91"/>
      <c r="C62" s="91"/>
      <c r="D62" s="91"/>
      <c r="E62" s="92" t="s">
        <v>69</v>
      </c>
      <c r="F62" s="92" t="s">
        <v>195</v>
      </c>
      <c r="G62" s="82" t="s">
        <v>146</v>
      </c>
      <c r="H62" s="83"/>
      <c r="I62" s="82" t="s">
        <v>196</v>
      </c>
      <c r="J62" s="108"/>
      <c r="K62" s="1"/>
      <c r="L62" s="91"/>
      <c r="M62" s="91"/>
      <c r="N62" s="91"/>
      <c r="O62" s="89"/>
      <c r="P62" s="75"/>
      <c r="Q62" s="91"/>
      <c r="R62" s="91"/>
      <c r="S62" s="91"/>
      <c r="T62" s="91"/>
      <c r="U62" s="1"/>
      <c r="V62" s="1"/>
      <c r="W62" s="1"/>
      <c r="X62" s="1"/>
      <c r="Y62" s="1"/>
      <c r="Z62" s="1"/>
      <c r="AA62" s="1"/>
      <c r="AB62" s="1"/>
      <c r="AC62" s="1"/>
      <c r="AD62" s="1"/>
      <c r="AE62" s="1"/>
      <c r="AF62" s="1"/>
      <c r="AG62" s="1"/>
      <c r="AH62" s="1"/>
      <c r="AI62" s="1"/>
      <c r="AJ62" s="1"/>
      <c r="AK62" s="1"/>
      <c r="AL62" s="1"/>
      <c r="AM62" s="1"/>
      <c r="AN62" s="1"/>
      <c r="AO62" s="1"/>
      <c r="AP62" s="1"/>
      <c r="AQ62" s="1"/>
      <c r="AR62" s="1"/>
    </row>
    <row r="63" ht="128.25" customHeight="1">
      <c r="A63" s="1"/>
      <c r="B63" s="91"/>
      <c r="C63" s="91"/>
      <c r="D63" s="91"/>
      <c r="E63" s="92" t="s">
        <v>197</v>
      </c>
      <c r="F63" s="92" t="s">
        <v>198</v>
      </c>
      <c r="G63" s="82" t="s">
        <v>146</v>
      </c>
      <c r="H63" s="83"/>
      <c r="I63" s="82" t="s">
        <v>199</v>
      </c>
      <c r="J63" s="94"/>
      <c r="K63" s="1"/>
      <c r="L63" s="91"/>
      <c r="M63" s="91"/>
      <c r="N63" s="91"/>
      <c r="O63" s="89"/>
      <c r="P63" s="75"/>
      <c r="Q63" s="91"/>
      <c r="R63" s="91"/>
      <c r="S63" s="91"/>
      <c r="T63" s="91"/>
      <c r="U63" s="1"/>
      <c r="V63" s="1"/>
      <c r="W63" s="1"/>
      <c r="X63" s="1"/>
      <c r="Y63" s="1"/>
      <c r="Z63" s="1"/>
      <c r="AA63" s="1"/>
      <c r="AB63" s="1"/>
      <c r="AC63" s="1"/>
      <c r="AD63" s="1"/>
      <c r="AE63" s="1"/>
      <c r="AF63" s="1"/>
      <c r="AG63" s="1"/>
      <c r="AH63" s="1"/>
      <c r="AI63" s="1"/>
      <c r="AJ63" s="1"/>
      <c r="AK63" s="1"/>
      <c r="AL63" s="1"/>
      <c r="AM63" s="1"/>
      <c r="AN63" s="1"/>
      <c r="AO63" s="1"/>
      <c r="AP63" s="1"/>
      <c r="AQ63" s="1"/>
      <c r="AR63" s="1"/>
    </row>
    <row r="64" ht="132.0" customHeight="1">
      <c r="A64" s="1"/>
      <c r="B64" s="91"/>
      <c r="C64" s="91"/>
      <c r="D64" s="91"/>
      <c r="E64" s="92" t="s">
        <v>75</v>
      </c>
      <c r="F64" s="92" t="s">
        <v>200</v>
      </c>
      <c r="G64" s="82" t="s">
        <v>146</v>
      </c>
      <c r="H64" s="83"/>
      <c r="I64" s="82" t="s">
        <v>201</v>
      </c>
      <c r="J64" s="94"/>
      <c r="K64" s="1"/>
      <c r="L64" s="91"/>
      <c r="M64" s="91"/>
      <c r="N64" s="91"/>
      <c r="O64" s="89"/>
      <c r="P64" s="75"/>
      <c r="Q64" s="91"/>
      <c r="R64" s="91"/>
      <c r="S64" s="91"/>
      <c r="T64" s="91"/>
      <c r="U64" s="1"/>
      <c r="V64" s="1"/>
      <c r="W64" s="1"/>
      <c r="X64" s="1"/>
      <c r="Y64" s="1"/>
      <c r="Z64" s="1"/>
      <c r="AA64" s="1"/>
      <c r="AB64" s="1"/>
      <c r="AC64" s="1"/>
      <c r="AD64" s="1"/>
      <c r="AE64" s="1"/>
      <c r="AF64" s="1"/>
      <c r="AG64" s="1"/>
      <c r="AH64" s="1"/>
      <c r="AI64" s="1"/>
      <c r="AJ64" s="1"/>
      <c r="AK64" s="1"/>
      <c r="AL64" s="1"/>
      <c r="AM64" s="1"/>
      <c r="AN64" s="1"/>
      <c r="AO64" s="1"/>
      <c r="AP64" s="1"/>
      <c r="AQ64" s="1"/>
      <c r="AR64" s="1"/>
    </row>
    <row r="65" ht="74.25" customHeight="1">
      <c r="A65" s="1"/>
      <c r="B65" s="91"/>
      <c r="C65" s="91"/>
      <c r="D65" s="91"/>
      <c r="E65" s="97">
        <v>2.0</v>
      </c>
      <c r="F65" s="97" t="s">
        <v>202</v>
      </c>
      <c r="G65" s="82" t="s">
        <v>146</v>
      </c>
      <c r="H65" s="83"/>
      <c r="I65" s="98" t="s">
        <v>203</v>
      </c>
      <c r="J65" s="118"/>
      <c r="K65" s="1"/>
      <c r="L65" s="100"/>
      <c r="M65" s="100"/>
      <c r="N65" s="100"/>
      <c r="O65" s="89"/>
      <c r="P65" s="75"/>
      <c r="Q65" s="100"/>
      <c r="R65" s="100"/>
      <c r="S65" s="100"/>
      <c r="T65" s="100"/>
      <c r="U65" s="1"/>
      <c r="V65" s="1"/>
      <c r="W65" s="1"/>
      <c r="X65" s="1"/>
      <c r="Y65" s="1"/>
      <c r="Z65" s="1"/>
      <c r="AA65" s="1"/>
      <c r="AB65" s="1"/>
      <c r="AC65" s="1"/>
      <c r="AD65" s="1"/>
      <c r="AE65" s="1"/>
      <c r="AF65" s="1"/>
      <c r="AG65" s="1"/>
      <c r="AH65" s="1"/>
      <c r="AI65" s="1"/>
      <c r="AJ65" s="1"/>
      <c r="AK65" s="1"/>
      <c r="AL65" s="1"/>
      <c r="AM65" s="1"/>
      <c r="AN65" s="1"/>
      <c r="AO65" s="1"/>
      <c r="AP65" s="1"/>
      <c r="AQ65" s="1"/>
      <c r="AR65" s="1"/>
    </row>
    <row r="66" ht="14.25" customHeight="1">
      <c r="A66" s="1"/>
      <c r="B66" s="65">
        <v>4.0</v>
      </c>
      <c r="C66" s="66" t="s">
        <v>204</v>
      </c>
      <c r="D66" s="31"/>
      <c r="E66" s="31"/>
      <c r="F66" s="32"/>
      <c r="G66" s="128"/>
      <c r="H66" s="83"/>
      <c r="I66" s="129"/>
      <c r="J66" s="130"/>
      <c r="K66" s="70"/>
      <c r="L66" s="71">
        <v>4.0</v>
      </c>
      <c r="M66" s="72">
        <v>0.06</v>
      </c>
      <c r="N66" s="71">
        <f>M67*N67</f>
        <v>0.18</v>
      </c>
      <c r="O66" s="74">
        <f>IFERROR((N66/((M66-SUMIF(L67,"N/A",M67))*10)),0)</f>
        <v>0.3</v>
      </c>
      <c r="P66" s="75">
        <f>(N66/((M66-SUMIF(L67,"N/A",M67))*10))</f>
        <v>0.3</v>
      </c>
      <c r="Q66" s="76" t="s">
        <v>40</v>
      </c>
      <c r="R66" s="77" t="s">
        <v>44</v>
      </c>
      <c r="S66" s="77" t="s">
        <v>45</v>
      </c>
      <c r="T66" s="78" t="s">
        <v>46</v>
      </c>
      <c r="U66" s="1"/>
      <c r="V66" s="1"/>
      <c r="W66" s="1"/>
      <c r="X66" s="1"/>
      <c r="Y66" s="1"/>
      <c r="Z66" s="1"/>
      <c r="AA66" s="1"/>
      <c r="AB66" s="1"/>
      <c r="AC66" s="1"/>
      <c r="AD66" s="1"/>
      <c r="AE66" s="1"/>
      <c r="AF66" s="1"/>
      <c r="AG66" s="1"/>
      <c r="AH66" s="1"/>
      <c r="AI66" s="1"/>
      <c r="AJ66" s="1"/>
      <c r="AK66" s="1"/>
      <c r="AL66" s="1"/>
      <c r="AM66" s="1"/>
      <c r="AN66" s="1"/>
      <c r="AO66" s="1"/>
      <c r="AP66" s="1"/>
      <c r="AQ66" s="1"/>
      <c r="AR66" s="1"/>
    </row>
    <row r="67" ht="69.0" customHeight="1">
      <c r="A67" s="1"/>
      <c r="B67" s="120"/>
      <c r="C67" s="80" t="s">
        <v>204</v>
      </c>
      <c r="D67" s="80">
        <v>4.1</v>
      </c>
      <c r="E67" s="81" t="s">
        <v>49</v>
      </c>
      <c r="F67" s="81" t="s">
        <v>205</v>
      </c>
      <c r="G67" s="131" t="s">
        <v>191</v>
      </c>
      <c r="H67" s="83"/>
      <c r="I67" s="131" t="s">
        <v>206</v>
      </c>
      <c r="J67" s="132"/>
      <c r="K67" s="1"/>
      <c r="L67" s="105" t="s">
        <v>45</v>
      </c>
      <c r="M67" s="88">
        <v>0.06</v>
      </c>
      <c r="N67" s="88">
        <f>IF(L67="A",10,IF(L67="B",6,IF(L67="C",3,IF(L67="D",0,IF(L67="N/A",0,0)))))</f>
        <v>3</v>
      </c>
      <c r="O67" s="89"/>
      <c r="P67" s="75"/>
      <c r="Q67" s="98" t="s">
        <v>207</v>
      </c>
      <c r="R67" s="98" t="s">
        <v>208</v>
      </c>
      <c r="S67" s="98" t="s">
        <v>209</v>
      </c>
      <c r="T67" s="98" t="s">
        <v>210</v>
      </c>
      <c r="U67" s="1"/>
      <c r="V67" s="1"/>
      <c r="W67" s="1"/>
      <c r="X67" s="1"/>
      <c r="Y67" s="1"/>
      <c r="Z67" s="1"/>
      <c r="AA67" s="1"/>
      <c r="AB67" s="1"/>
      <c r="AC67" s="1"/>
      <c r="AD67" s="1"/>
      <c r="AE67" s="1"/>
      <c r="AF67" s="1"/>
      <c r="AG67" s="1"/>
      <c r="AH67" s="1"/>
      <c r="AI67" s="1"/>
      <c r="AJ67" s="1"/>
      <c r="AK67" s="1"/>
      <c r="AL67" s="1"/>
      <c r="AM67" s="1"/>
      <c r="AN67" s="1"/>
      <c r="AO67" s="1"/>
      <c r="AP67" s="1"/>
      <c r="AQ67" s="1"/>
      <c r="AR67" s="1"/>
    </row>
    <row r="68" ht="57.0" customHeight="1">
      <c r="A68" s="1"/>
      <c r="B68" s="91"/>
      <c r="C68" s="91"/>
      <c r="D68" s="91"/>
      <c r="E68" s="92">
        <v>2.0</v>
      </c>
      <c r="F68" s="92" t="s">
        <v>211</v>
      </c>
      <c r="G68" s="131" t="s">
        <v>191</v>
      </c>
      <c r="H68" s="83"/>
      <c r="I68" s="82" t="s">
        <v>212</v>
      </c>
      <c r="J68" s="96"/>
      <c r="K68" s="1"/>
      <c r="L68" s="91"/>
      <c r="M68" s="91"/>
      <c r="N68" s="91"/>
      <c r="O68" s="89"/>
      <c r="P68" s="75"/>
      <c r="Q68" s="91"/>
      <c r="R68" s="91"/>
      <c r="S68" s="91"/>
      <c r="T68" s="91"/>
      <c r="U68" s="1"/>
      <c r="V68" s="1"/>
      <c r="W68" s="1"/>
      <c r="X68" s="1"/>
      <c r="Y68" s="1"/>
      <c r="Z68" s="1"/>
      <c r="AA68" s="1"/>
      <c r="AB68" s="1"/>
      <c r="AC68" s="1"/>
      <c r="AD68" s="1"/>
      <c r="AE68" s="1"/>
      <c r="AF68" s="1"/>
      <c r="AG68" s="1"/>
      <c r="AH68" s="1"/>
      <c r="AI68" s="1"/>
      <c r="AJ68" s="1"/>
      <c r="AK68" s="1"/>
      <c r="AL68" s="1"/>
      <c r="AM68" s="1"/>
      <c r="AN68" s="1"/>
      <c r="AO68" s="1"/>
      <c r="AP68" s="1"/>
      <c r="AQ68" s="1"/>
      <c r="AR68" s="1"/>
    </row>
    <row r="69" ht="114.0" customHeight="1">
      <c r="A69" s="1"/>
      <c r="B69" s="91"/>
      <c r="C69" s="91"/>
      <c r="D69" s="91"/>
      <c r="E69" s="92">
        <v>3.0</v>
      </c>
      <c r="F69" s="92" t="s">
        <v>213</v>
      </c>
      <c r="G69" s="131" t="s">
        <v>191</v>
      </c>
      <c r="H69" s="83"/>
      <c r="I69" s="82" t="s">
        <v>212</v>
      </c>
      <c r="J69" s="132"/>
      <c r="K69" s="1"/>
      <c r="L69" s="91"/>
      <c r="M69" s="91"/>
      <c r="N69" s="91"/>
      <c r="O69" s="89"/>
      <c r="P69" s="75"/>
      <c r="Q69" s="91"/>
      <c r="R69" s="91"/>
      <c r="S69" s="91"/>
      <c r="T69" s="91"/>
      <c r="U69" s="1"/>
      <c r="V69" s="1"/>
      <c r="W69" s="1"/>
      <c r="X69" s="1"/>
      <c r="Y69" s="1"/>
      <c r="Z69" s="1"/>
      <c r="AA69" s="1"/>
      <c r="AB69" s="1"/>
      <c r="AC69" s="1"/>
      <c r="AD69" s="1"/>
      <c r="AE69" s="1"/>
      <c r="AF69" s="1"/>
      <c r="AG69" s="1"/>
      <c r="AH69" s="1"/>
      <c r="AI69" s="1"/>
      <c r="AJ69" s="1"/>
      <c r="AK69" s="1"/>
      <c r="AL69" s="1"/>
      <c r="AM69" s="1"/>
      <c r="AN69" s="1"/>
      <c r="AO69" s="1"/>
      <c r="AP69" s="1"/>
      <c r="AQ69" s="1"/>
      <c r="AR69" s="1"/>
    </row>
    <row r="70" ht="78.75" customHeight="1">
      <c r="A70" s="1"/>
      <c r="B70" s="91"/>
      <c r="C70" s="91"/>
      <c r="D70" s="91"/>
      <c r="E70" s="92">
        <v>4.0</v>
      </c>
      <c r="F70" s="92" t="s">
        <v>214</v>
      </c>
      <c r="G70" s="131" t="s">
        <v>191</v>
      </c>
      <c r="H70" s="83"/>
      <c r="I70" s="82" t="s">
        <v>212</v>
      </c>
      <c r="J70" s="133"/>
      <c r="K70" s="1"/>
      <c r="L70" s="91"/>
      <c r="M70" s="91"/>
      <c r="N70" s="91"/>
      <c r="O70" s="89"/>
      <c r="P70" s="75"/>
      <c r="Q70" s="91"/>
      <c r="R70" s="91"/>
      <c r="S70" s="91"/>
      <c r="T70" s="91"/>
      <c r="U70" s="1"/>
      <c r="V70" s="1"/>
      <c r="W70" s="1"/>
      <c r="X70" s="1"/>
      <c r="Y70" s="1"/>
      <c r="Z70" s="1"/>
      <c r="AA70" s="1"/>
      <c r="AB70" s="1"/>
      <c r="AC70" s="1"/>
      <c r="AD70" s="1"/>
      <c r="AE70" s="1"/>
      <c r="AF70" s="1"/>
      <c r="AG70" s="1"/>
      <c r="AH70" s="1"/>
      <c r="AI70" s="1"/>
      <c r="AJ70" s="1"/>
      <c r="AK70" s="1"/>
      <c r="AL70" s="1"/>
      <c r="AM70" s="1"/>
      <c r="AN70" s="1"/>
      <c r="AO70" s="1"/>
      <c r="AP70" s="1"/>
      <c r="AQ70" s="1"/>
      <c r="AR70" s="1"/>
    </row>
    <row r="71" ht="69.0" customHeight="1">
      <c r="A71" s="1"/>
      <c r="B71" s="91"/>
      <c r="C71" s="91"/>
      <c r="D71" s="91"/>
      <c r="E71" s="92" t="s">
        <v>89</v>
      </c>
      <c r="F71" s="92" t="s">
        <v>215</v>
      </c>
      <c r="G71" s="82" t="s">
        <v>146</v>
      </c>
      <c r="H71" s="83"/>
      <c r="I71" s="82" t="s">
        <v>216</v>
      </c>
      <c r="J71" s="133"/>
      <c r="K71" s="1"/>
      <c r="L71" s="91"/>
      <c r="M71" s="91"/>
      <c r="N71" s="91"/>
      <c r="O71" s="89"/>
      <c r="P71" s="75"/>
      <c r="Q71" s="91"/>
      <c r="R71" s="91"/>
      <c r="S71" s="91"/>
      <c r="T71" s="91"/>
      <c r="U71" s="1"/>
      <c r="V71" s="1"/>
      <c r="W71" s="1"/>
      <c r="X71" s="1"/>
      <c r="Y71" s="1"/>
      <c r="Z71" s="1"/>
      <c r="AA71" s="1"/>
      <c r="AB71" s="1"/>
      <c r="AC71" s="1"/>
      <c r="AD71" s="1"/>
      <c r="AE71" s="1"/>
      <c r="AF71" s="1"/>
      <c r="AG71" s="1"/>
      <c r="AH71" s="1"/>
      <c r="AI71" s="1"/>
      <c r="AJ71" s="1"/>
      <c r="AK71" s="1"/>
      <c r="AL71" s="1"/>
      <c r="AM71" s="1"/>
      <c r="AN71" s="1"/>
      <c r="AO71" s="1"/>
      <c r="AP71" s="1"/>
      <c r="AQ71" s="1"/>
      <c r="AR71" s="1"/>
    </row>
    <row r="72" ht="57.75" customHeight="1">
      <c r="A72" s="1"/>
      <c r="B72" s="91"/>
      <c r="C72" s="91"/>
      <c r="D72" s="91"/>
      <c r="E72" s="92">
        <v>2.0</v>
      </c>
      <c r="F72" s="92" t="s">
        <v>217</v>
      </c>
      <c r="G72" s="82" t="s">
        <v>218</v>
      </c>
      <c r="H72" s="83"/>
      <c r="I72" s="82" t="s">
        <v>219</v>
      </c>
      <c r="J72" s="134"/>
      <c r="K72" s="1"/>
      <c r="L72" s="91"/>
      <c r="M72" s="91"/>
      <c r="N72" s="91"/>
      <c r="O72" s="89"/>
      <c r="P72" s="75"/>
      <c r="Q72" s="91"/>
      <c r="R72" s="91"/>
      <c r="S72" s="91"/>
      <c r="T72" s="91"/>
      <c r="U72" s="1"/>
      <c r="V72" s="1"/>
      <c r="W72" s="1"/>
      <c r="X72" s="1"/>
      <c r="Y72" s="1"/>
      <c r="Z72" s="1"/>
      <c r="AA72" s="1"/>
      <c r="AB72" s="1"/>
      <c r="AC72" s="1"/>
      <c r="AD72" s="1"/>
      <c r="AE72" s="1"/>
      <c r="AF72" s="1"/>
      <c r="AG72" s="1"/>
      <c r="AH72" s="1"/>
      <c r="AI72" s="1"/>
      <c r="AJ72" s="1"/>
      <c r="AK72" s="1"/>
      <c r="AL72" s="1"/>
      <c r="AM72" s="1"/>
      <c r="AN72" s="1"/>
      <c r="AO72" s="1"/>
      <c r="AP72" s="1"/>
      <c r="AQ72" s="1"/>
      <c r="AR72" s="1"/>
    </row>
    <row r="73" ht="90.75" customHeight="1">
      <c r="A73" s="1"/>
      <c r="B73" s="91"/>
      <c r="C73" s="91"/>
      <c r="D73" s="91"/>
      <c r="E73" s="92" t="s">
        <v>63</v>
      </c>
      <c r="F73" s="92" t="s">
        <v>220</v>
      </c>
      <c r="G73" s="82" t="s">
        <v>146</v>
      </c>
      <c r="H73" s="83"/>
      <c r="I73" s="82" t="s">
        <v>216</v>
      </c>
      <c r="J73" s="125"/>
      <c r="K73" s="1"/>
      <c r="L73" s="91"/>
      <c r="M73" s="91"/>
      <c r="N73" s="91"/>
      <c r="O73" s="89"/>
      <c r="P73" s="75"/>
      <c r="Q73" s="91"/>
      <c r="R73" s="91"/>
      <c r="S73" s="91"/>
      <c r="T73" s="91"/>
      <c r="U73" s="1"/>
      <c r="V73" s="1"/>
      <c r="W73" s="1"/>
      <c r="X73" s="1"/>
      <c r="Y73" s="1"/>
      <c r="Z73" s="1"/>
      <c r="AA73" s="1"/>
      <c r="AB73" s="1"/>
      <c r="AC73" s="1"/>
      <c r="AD73" s="1"/>
      <c r="AE73" s="1"/>
      <c r="AF73" s="1"/>
      <c r="AG73" s="1"/>
      <c r="AH73" s="1"/>
      <c r="AI73" s="1"/>
      <c r="AJ73" s="1"/>
      <c r="AK73" s="1"/>
      <c r="AL73" s="1"/>
      <c r="AM73" s="1"/>
      <c r="AN73" s="1"/>
      <c r="AO73" s="1"/>
      <c r="AP73" s="1"/>
      <c r="AQ73" s="1"/>
      <c r="AR73" s="1"/>
    </row>
    <row r="74" ht="45.0" customHeight="1">
      <c r="A74" s="1"/>
      <c r="B74" s="91"/>
      <c r="C74" s="91"/>
      <c r="D74" s="91"/>
      <c r="E74" s="92" t="s">
        <v>221</v>
      </c>
      <c r="F74" s="92" t="s">
        <v>222</v>
      </c>
      <c r="G74" s="82" t="s">
        <v>218</v>
      </c>
      <c r="H74" s="83"/>
      <c r="I74" s="82" t="s">
        <v>223</v>
      </c>
      <c r="J74" s="134"/>
      <c r="K74" s="1"/>
      <c r="L74" s="91"/>
      <c r="M74" s="91"/>
      <c r="N74" s="91"/>
      <c r="O74" s="89"/>
      <c r="P74" s="75"/>
      <c r="Q74" s="91"/>
      <c r="R74" s="91"/>
      <c r="S74" s="91"/>
      <c r="T74" s="91"/>
      <c r="U74" s="1"/>
      <c r="V74" s="1"/>
      <c r="W74" s="1"/>
      <c r="X74" s="1"/>
      <c r="Y74" s="1"/>
      <c r="Z74" s="1"/>
      <c r="AA74" s="1"/>
      <c r="AB74" s="1"/>
      <c r="AC74" s="1"/>
      <c r="AD74" s="1"/>
      <c r="AE74" s="1"/>
      <c r="AF74" s="1"/>
      <c r="AG74" s="1"/>
      <c r="AH74" s="1"/>
      <c r="AI74" s="1"/>
      <c r="AJ74" s="1"/>
      <c r="AK74" s="1"/>
      <c r="AL74" s="1"/>
      <c r="AM74" s="1"/>
      <c r="AN74" s="1"/>
      <c r="AO74" s="1"/>
      <c r="AP74" s="1"/>
      <c r="AQ74" s="1"/>
      <c r="AR74" s="1"/>
    </row>
    <row r="75" ht="102.75" customHeight="1">
      <c r="A75" s="1"/>
      <c r="B75" s="100"/>
      <c r="C75" s="91"/>
      <c r="D75" s="91"/>
      <c r="E75" s="97">
        <v>2.0</v>
      </c>
      <c r="F75" s="97" t="s">
        <v>224</v>
      </c>
      <c r="G75" s="98" t="s">
        <v>191</v>
      </c>
      <c r="H75" s="83"/>
      <c r="I75" s="98" t="s">
        <v>225</v>
      </c>
      <c r="J75" s="133"/>
      <c r="K75" s="1"/>
      <c r="L75" s="100"/>
      <c r="M75" s="100"/>
      <c r="N75" s="100"/>
      <c r="O75" s="89"/>
      <c r="P75" s="75"/>
      <c r="Q75" s="100"/>
      <c r="R75" s="100"/>
      <c r="S75" s="100"/>
      <c r="T75" s="100"/>
      <c r="U75" s="1"/>
      <c r="V75" s="1"/>
      <c r="W75" s="1"/>
      <c r="X75" s="1"/>
      <c r="Y75" s="1"/>
      <c r="Z75" s="1"/>
      <c r="AA75" s="1"/>
      <c r="AB75" s="1"/>
      <c r="AC75" s="1"/>
      <c r="AD75" s="1"/>
      <c r="AE75" s="1"/>
      <c r="AF75" s="1"/>
      <c r="AG75" s="1"/>
      <c r="AH75" s="1"/>
      <c r="AI75" s="1"/>
      <c r="AJ75" s="1"/>
      <c r="AK75" s="1"/>
      <c r="AL75" s="1"/>
      <c r="AM75" s="1"/>
      <c r="AN75" s="1"/>
      <c r="AO75" s="1"/>
      <c r="AP75" s="1"/>
      <c r="AQ75" s="1"/>
      <c r="AR75" s="1"/>
    </row>
    <row r="76" ht="14.25" customHeight="1">
      <c r="A76" s="1"/>
      <c r="B76" s="65">
        <v>5.0</v>
      </c>
      <c r="C76" s="66" t="s">
        <v>226</v>
      </c>
      <c r="D76" s="31"/>
      <c r="E76" s="31"/>
      <c r="F76" s="32"/>
      <c r="G76" s="135"/>
      <c r="H76" s="83"/>
      <c r="I76" s="136"/>
      <c r="J76" s="130"/>
      <c r="K76" s="70"/>
      <c r="L76" s="71">
        <v>5.0</v>
      </c>
      <c r="M76" s="72">
        <v>0.24</v>
      </c>
      <c r="N76" s="71">
        <f>M77*N77+M87*N87+M96*N96+M103*N103+M112*N112+M118*N118</f>
        <v>1.48</v>
      </c>
      <c r="O76" s="74">
        <f>IFERROR((N76/((M76-SUMIF(L77:L124,"N/A",M77:M124))*10)),0)</f>
        <v>0.6166666667</v>
      </c>
      <c r="P76" s="75">
        <f>(N76/((M76-SUMIF(L77:L124,"N/A",M77:M124))*10))</f>
        <v>0.6166666667</v>
      </c>
      <c r="Q76" s="76" t="s">
        <v>40</v>
      </c>
      <c r="R76" s="77" t="s">
        <v>44</v>
      </c>
      <c r="S76" s="77" t="s">
        <v>45</v>
      </c>
      <c r="T76" s="78" t="s">
        <v>46</v>
      </c>
      <c r="U76" s="1"/>
      <c r="V76" s="1"/>
      <c r="W76" s="1"/>
      <c r="X76" s="1"/>
      <c r="Y76" s="1"/>
      <c r="Z76" s="1"/>
      <c r="AA76" s="1"/>
      <c r="AB76" s="1"/>
      <c r="AC76" s="1"/>
      <c r="AD76" s="1"/>
      <c r="AE76" s="1"/>
      <c r="AF76" s="1"/>
      <c r="AG76" s="1"/>
      <c r="AH76" s="1"/>
      <c r="AI76" s="1"/>
      <c r="AJ76" s="1"/>
      <c r="AK76" s="1"/>
      <c r="AL76" s="1"/>
      <c r="AM76" s="1"/>
      <c r="AN76" s="1"/>
      <c r="AO76" s="1"/>
      <c r="AP76" s="1"/>
      <c r="AQ76" s="1"/>
      <c r="AR76" s="1"/>
    </row>
    <row r="77" ht="96.75" customHeight="1">
      <c r="A77" s="1"/>
      <c r="B77" s="120"/>
      <c r="C77" s="80" t="s">
        <v>226</v>
      </c>
      <c r="D77" s="112">
        <v>5.1</v>
      </c>
      <c r="E77" s="81" t="s">
        <v>49</v>
      </c>
      <c r="F77" s="137" t="s">
        <v>227</v>
      </c>
      <c r="G77" s="82" t="s">
        <v>228</v>
      </c>
      <c r="H77" s="83"/>
      <c r="I77" s="131" t="s">
        <v>229</v>
      </c>
      <c r="J77" s="138"/>
      <c r="K77" s="1"/>
      <c r="L77" s="105" t="s">
        <v>44</v>
      </c>
      <c r="M77" s="88">
        <v>0.04</v>
      </c>
      <c r="N77" s="139">
        <f>IF(L77="A",10,IF(L77="B",6,IF(L77="C",3,IF(L77="D",0,IF(L77="N/A",0,0)))))</f>
        <v>6</v>
      </c>
      <c r="O77" s="89"/>
      <c r="P77" s="75"/>
      <c r="Q77" s="98" t="s">
        <v>230</v>
      </c>
      <c r="R77" s="98" t="s">
        <v>231</v>
      </c>
      <c r="S77" s="98" t="s">
        <v>232</v>
      </c>
      <c r="T77" s="98" t="s">
        <v>233</v>
      </c>
      <c r="U77" s="1"/>
      <c r="V77" s="1"/>
      <c r="W77" s="1"/>
      <c r="X77" s="1"/>
      <c r="Y77" s="1"/>
      <c r="Z77" s="1"/>
      <c r="AA77" s="1"/>
      <c r="AB77" s="1"/>
      <c r="AC77" s="1"/>
      <c r="AD77" s="1"/>
      <c r="AE77" s="1"/>
      <c r="AF77" s="1"/>
      <c r="AG77" s="1"/>
      <c r="AH77" s="1"/>
      <c r="AI77" s="1"/>
      <c r="AJ77" s="1"/>
      <c r="AK77" s="1"/>
      <c r="AL77" s="1"/>
      <c r="AM77" s="1"/>
      <c r="AN77" s="1"/>
      <c r="AO77" s="1"/>
      <c r="AP77" s="1"/>
      <c r="AQ77" s="1"/>
      <c r="AR77" s="1"/>
    </row>
    <row r="78" ht="110.25" customHeight="1">
      <c r="A78" s="1"/>
      <c r="B78" s="91"/>
      <c r="C78" s="91"/>
      <c r="D78" s="114"/>
      <c r="E78" s="92">
        <v>2.0</v>
      </c>
      <c r="F78" s="140" t="s">
        <v>234</v>
      </c>
      <c r="G78" s="82" t="s">
        <v>228</v>
      </c>
      <c r="H78" s="83"/>
      <c r="I78" s="82" t="s">
        <v>235</v>
      </c>
      <c r="J78" s="133"/>
      <c r="K78" s="1"/>
      <c r="L78" s="91"/>
      <c r="M78" s="91"/>
      <c r="N78" s="91"/>
      <c r="O78" s="89"/>
      <c r="P78" s="75"/>
      <c r="Q78" s="91"/>
      <c r="R78" s="91"/>
      <c r="S78" s="91"/>
      <c r="T78" s="91"/>
      <c r="U78" s="1"/>
      <c r="V78" s="1"/>
      <c r="W78" s="1"/>
      <c r="X78" s="1"/>
      <c r="Y78" s="1"/>
      <c r="Z78" s="1"/>
      <c r="AA78" s="1"/>
      <c r="AB78" s="1"/>
      <c r="AC78" s="1"/>
      <c r="AD78" s="1"/>
      <c r="AE78" s="1"/>
      <c r="AF78" s="1"/>
      <c r="AG78" s="1"/>
      <c r="AH78" s="1"/>
      <c r="AI78" s="1"/>
      <c r="AJ78" s="1"/>
      <c r="AK78" s="1"/>
      <c r="AL78" s="1"/>
      <c r="AM78" s="1"/>
      <c r="AN78" s="1"/>
      <c r="AO78" s="1"/>
      <c r="AP78" s="1"/>
      <c r="AQ78" s="1"/>
      <c r="AR78" s="1"/>
    </row>
    <row r="79" ht="67.5" customHeight="1">
      <c r="A79" s="1"/>
      <c r="B79" s="91"/>
      <c r="C79" s="91"/>
      <c r="D79" s="114"/>
      <c r="E79" s="92">
        <v>3.0</v>
      </c>
      <c r="F79" s="140" t="s">
        <v>236</v>
      </c>
      <c r="G79" s="82" t="s">
        <v>228</v>
      </c>
      <c r="H79" s="83"/>
      <c r="I79" s="82" t="s">
        <v>237</v>
      </c>
      <c r="J79" s="108"/>
      <c r="K79" s="1"/>
      <c r="L79" s="91"/>
      <c r="M79" s="91"/>
      <c r="N79" s="91"/>
      <c r="O79" s="89"/>
      <c r="P79" s="75"/>
      <c r="Q79" s="91"/>
      <c r="R79" s="91"/>
      <c r="S79" s="91"/>
      <c r="T79" s="91"/>
      <c r="U79" s="1"/>
      <c r="V79" s="1"/>
      <c r="W79" s="1"/>
      <c r="X79" s="1"/>
      <c r="Y79" s="1"/>
      <c r="Z79" s="1"/>
      <c r="AA79" s="1"/>
      <c r="AB79" s="1"/>
      <c r="AC79" s="1"/>
      <c r="AD79" s="1"/>
      <c r="AE79" s="1"/>
      <c r="AF79" s="1"/>
      <c r="AG79" s="1"/>
      <c r="AH79" s="1"/>
      <c r="AI79" s="1"/>
      <c r="AJ79" s="1"/>
      <c r="AK79" s="1"/>
      <c r="AL79" s="1"/>
      <c r="AM79" s="1"/>
      <c r="AN79" s="1"/>
      <c r="AO79" s="1"/>
      <c r="AP79" s="1"/>
      <c r="AQ79" s="1"/>
      <c r="AR79" s="1"/>
    </row>
    <row r="80" ht="94.5" customHeight="1">
      <c r="A80" s="1"/>
      <c r="B80" s="91"/>
      <c r="C80" s="91"/>
      <c r="D80" s="114"/>
      <c r="E80" s="92" t="s">
        <v>89</v>
      </c>
      <c r="F80" s="140" t="s">
        <v>238</v>
      </c>
      <c r="G80" s="82" t="s">
        <v>228</v>
      </c>
      <c r="H80" s="83"/>
      <c r="I80" s="82" t="s">
        <v>239</v>
      </c>
      <c r="J80" s="115"/>
      <c r="K80" s="1"/>
      <c r="L80" s="91"/>
      <c r="M80" s="91"/>
      <c r="N80" s="91"/>
      <c r="O80" s="89"/>
      <c r="P80" s="75"/>
      <c r="Q80" s="91"/>
      <c r="R80" s="91"/>
      <c r="S80" s="91"/>
      <c r="T80" s="91"/>
      <c r="U80" s="1"/>
      <c r="V80" s="1"/>
      <c r="W80" s="1"/>
      <c r="X80" s="1"/>
      <c r="Y80" s="1"/>
      <c r="Z80" s="1"/>
      <c r="AA80" s="1"/>
      <c r="AB80" s="1"/>
      <c r="AC80" s="1"/>
      <c r="AD80" s="1"/>
      <c r="AE80" s="1"/>
      <c r="AF80" s="1"/>
      <c r="AG80" s="1"/>
      <c r="AH80" s="1"/>
      <c r="AI80" s="1"/>
      <c r="AJ80" s="1"/>
      <c r="AK80" s="1"/>
      <c r="AL80" s="1"/>
      <c r="AM80" s="1"/>
      <c r="AN80" s="1"/>
      <c r="AO80" s="1"/>
      <c r="AP80" s="1"/>
      <c r="AQ80" s="1"/>
      <c r="AR80" s="1"/>
    </row>
    <row r="81" ht="132.0" customHeight="1">
      <c r="A81" s="1"/>
      <c r="B81" s="91"/>
      <c r="C81" s="91"/>
      <c r="D81" s="114"/>
      <c r="E81" s="92">
        <v>2.0</v>
      </c>
      <c r="F81" s="140" t="s">
        <v>240</v>
      </c>
      <c r="G81" s="82" t="s">
        <v>228</v>
      </c>
      <c r="H81" s="83"/>
      <c r="I81" s="82" t="s">
        <v>241</v>
      </c>
      <c r="J81" s="138"/>
      <c r="K81" s="1"/>
      <c r="L81" s="91"/>
      <c r="M81" s="91"/>
      <c r="N81" s="91"/>
      <c r="O81" s="89"/>
      <c r="P81" s="75"/>
      <c r="Q81" s="91"/>
      <c r="R81" s="91"/>
      <c r="S81" s="91"/>
      <c r="T81" s="91"/>
      <c r="U81" s="1"/>
      <c r="V81" s="1"/>
      <c r="W81" s="1"/>
      <c r="X81" s="1"/>
      <c r="Y81" s="1"/>
      <c r="Z81" s="1"/>
      <c r="AA81" s="1"/>
      <c r="AB81" s="1"/>
      <c r="AC81" s="1"/>
      <c r="AD81" s="1"/>
      <c r="AE81" s="1"/>
      <c r="AF81" s="1"/>
      <c r="AG81" s="1"/>
      <c r="AH81" s="1"/>
      <c r="AI81" s="1"/>
      <c r="AJ81" s="1"/>
      <c r="AK81" s="1"/>
      <c r="AL81" s="1"/>
      <c r="AM81" s="1"/>
      <c r="AN81" s="1"/>
      <c r="AO81" s="1"/>
      <c r="AP81" s="1"/>
      <c r="AQ81" s="1"/>
      <c r="AR81" s="1"/>
    </row>
    <row r="82" ht="89.25" customHeight="1">
      <c r="A82" s="1"/>
      <c r="B82" s="91"/>
      <c r="C82" s="91"/>
      <c r="D82" s="114"/>
      <c r="E82" s="92" t="s">
        <v>63</v>
      </c>
      <c r="F82" s="140" t="s">
        <v>242</v>
      </c>
      <c r="G82" s="82" t="s">
        <v>228</v>
      </c>
      <c r="H82" s="83"/>
      <c r="I82" s="82" t="s">
        <v>243</v>
      </c>
      <c r="J82" s="138"/>
      <c r="K82" s="1"/>
      <c r="L82" s="91"/>
      <c r="M82" s="91"/>
      <c r="N82" s="91"/>
      <c r="O82" s="89"/>
      <c r="P82" s="75"/>
      <c r="Q82" s="91"/>
      <c r="R82" s="91"/>
      <c r="S82" s="91"/>
      <c r="T82" s="91"/>
      <c r="U82" s="1"/>
      <c r="V82" s="1"/>
      <c r="W82" s="1"/>
      <c r="X82" s="1"/>
      <c r="Y82" s="1"/>
      <c r="Z82" s="1"/>
      <c r="AA82" s="1"/>
      <c r="AB82" s="1"/>
      <c r="AC82" s="1"/>
      <c r="AD82" s="1"/>
      <c r="AE82" s="1"/>
      <c r="AF82" s="1"/>
      <c r="AG82" s="1"/>
      <c r="AH82" s="1"/>
      <c r="AI82" s="1"/>
      <c r="AJ82" s="1"/>
      <c r="AK82" s="1"/>
      <c r="AL82" s="1"/>
      <c r="AM82" s="1"/>
      <c r="AN82" s="1"/>
      <c r="AO82" s="1"/>
      <c r="AP82" s="1"/>
      <c r="AQ82" s="1"/>
      <c r="AR82" s="1"/>
    </row>
    <row r="83" ht="132.0" customHeight="1">
      <c r="A83" s="1"/>
      <c r="B83" s="91"/>
      <c r="C83" s="91"/>
      <c r="D83" s="114"/>
      <c r="E83" s="92" t="s">
        <v>66</v>
      </c>
      <c r="F83" s="140" t="s">
        <v>244</v>
      </c>
      <c r="G83" s="82" t="s">
        <v>228</v>
      </c>
      <c r="H83" s="83"/>
      <c r="I83" s="82" t="s">
        <v>243</v>
      </c>
      <c r="J83" s="94"/>
      <c r="K83" s="1"/>
      <c r="L83" s="91"/>
      <c r="M83" s="91"/>
      <c r="N83" s="91"/>
      <c r="O83" s="89"/>
      <c r="P83" s="75"/>
      <c r="Q83" s="91"/>
      <c r="R83" s="91"/>
      <c r="S83" s="91"/>
      <c r="T83" s="91"/>
      <c r="U83" s="1"/>
      <c r="V83" s="1"/>
      <c r="W83" s="1"/>
      <c r="X83" s="1"/>
      <c r="Y83" s="1"/>
      <c r="Z83" s="1"/>
      <c r="AA83" s="1"/>
      <c r="AB83" s="1"/>
      <c r="AC83" s="1"/>
      <c r="AD83" s="1"/>
      <c r="AE83" s="1"/>
      <c r="AF83" s="1"/>
      <c r="AG83" s="1"/>
      <c r="AH83" s="1"/>
      <c r="AI83" s="1"/>
      <c r="AJ83" s="1"/>
      <c r="AK83" s="1"/>
      <c r="AL83" s="1"/>
      <c r="AM83" s="1"/>
      <c r="AN83" s="1"/>
      <c r="AO83" s="1"/>
      <c r="AP83" s="1"/>
      <c r="AQ83" s="1"/>
      <c r="AR83" s="1"/>
    </row>
    <row r="84" ht="72.75" customHeight="1">
      <c r="A84" s="1"/>
      <c r="B84" s="91"/>
      <c r="C84" s="91"/>
      <c r="D84" s="114"/>
      <c r="E84" s="92" t="s">
        <v>69</v>
      </c>
      <c r="F84" s="140" t="s">
        <v>245</v>
      </c>
      <c r="G84" s="82" t="s">
        <v>228</v>
      </c>
      <c r="H84" s="83"/>
      <c r="I84" s="82" t="s">
        <v>243</v>
      </c>
      <c r="J84" s="141"/>
      <c r="K84" s="1"/>
      <c r="L84" s="91"/>
      <c r="M84" s="91"/>
      <c r="N84" s="91"/>
      <c r="O84" s="89"/>
      <c r="P84" s="75"/>
      <c r="Q84" s="91"/>
      <c r="R84" s="91"/>
      <c r="S84" s="91"/>
      <c r="T84" s="91"/>
      <c r="U84" s="1"/>
      <c r="V84" s="1"/>
      <c r="W84" s="1"/>
      <c r="X84" s="1"/>
      <c r="Y84" s="1"/>
      <c r="Z84" s="1"/>
      <c r="AA84" s="1"/>
      <c r="AB84" s="1"/>
      <c r="AC84" s="1"/>
      <c r="AD84" s="1"/>
      <c r="AE84" s="1"/>
      <c r="AF84" s="1"/>
      <c r="AG84" s="1"/>
      <c r="AH84" s="1"/>
      <c r="AI84" s="1"/>
      <c r="AJ84" s="1"/>
      <c r="AK84" s="1"/>
      <c r="AL84" s="1"/>
      <c r="AM84" s="1"/>
      <c r="AN84" s="1"/>
      <c r="AO84" s="1"/>
      <c r="AP84" s="1"/>
      <c r="AQ84" s="1"/>
      <c r="AR84" s="1"/>
    </row>
    <row r="85" ht="128.25" customHeight="1">
      <c r="A85" s="1"/>
      <c r="B85" s="91"/>
      <c r="C85" s="91"/>
      <c r="D85" s="114"/>
      <c r="E85" s="92" t="s">
        <v>197</v>
      </c>
      <c r="F85" s="140" t="s">
        <v>246</v>
      </c>
      <c r="G85" s="82" t="s">
        <v>228</v>
      </c>
      <c r="H85" s="83"/>
      <c r="I85" s="82" t="s">
        <v>243</v>
      </c>
      <c r="J85" s="125"/>
      <c r="K85" s="1"/>
      <c r="L85" s="91"/>
      <c r="M85" s="91"/>
      <c r="N85" s="91"/>
      <c r="O85" s="89"/>
      <c r="P85" s="75"/>
      <c r="Q85" s="91"/>
      <c r="R85" s="91"/>
      <c r="S85" s="91"/>
      <c r="T85" s="91"/>
      <c r="U85" s="1"/>
      <c r="V85" s="1"/>
      <c r="W85" s="1"/>
      <c r="X85" s="1"/>
      <c r="Y85" s="1"/>
      <c r="Z85" s="1"/>
      <c r="AA85" s="1"/>
      <c r="AB85" s="1"/>
      <c r="AC85" s="1"/>
      <c r="AD85" s="1"/>
      <c r="AE85" s="1"/>
      <c r="AF85" s="1"/>
      <c r="AG85" s="1"/>
      <c r="AH85" s="1"/>
      <c r="AI85" s="1"/>
      <c r="AJ85" s="1"/>
      <c r="AK85" s="1"/>
      <c r="AL85" s="1"/>
      <c r="AM85" s="1"/>
      <c r="AN85" s="1"/>
      <c r="AO85" s="1"/>
      <c r="AP85" s="1"/>
      <c r="AQ85" s="1"/>
      <c r="AR85" s="1"/>
    </row>
    <row r="86" ht="105.0" customHeight="1">
      <c r="A86" s="1"/>
      <c r="B86" s="100"/>
      <c r="C86" s="100"/>
      <c r="D86" s="117"/>
      <c r="E86" s="92" t="s">
        <v>247</v>
      </c>
      <c r="F86" s="140" t="s">
        <v>248</v>
      </c>
      <c r="G86" s="82" t="s">
        <v>228</v>
      </c>
      <c r="H86" s="83"/>
      <c r="I86" s="82" t="s">
        <v>243</v>
      </c>
      <c r="J86" s="108"/>
      <c r="K86" s="110"/>
      <c r="L86" s="100"/>
      <c r="M86" s="100"/>
      <c r="N86" s="100"/>
      <c r="O86" s="89"/>
      <c r="P86" s="75"/>
      <c r="Q86" s="100"/>
      <c r="R86" s="100"/>
      <c r="S86" s="100"/>
      <c r="T86" s="100"/>
      <c r="U86" s="1"/>
      <c r="V86" s="1"/>
      <c r="W86" s="1"/>
      <c r="X86" s="1"/>
      <c r="Y86" s="1"/>
      <c r="Z86" s="1"/>
      <c r="AA86" s="1"/>
      <c r="AB86" s="1"/>
      <c r="AC86" s="1"/>
      <c r="AD86" s="1"/>
      <c r="AE86" s="1"/>
      <c r="AF86" s="1"/>
      <c r="AG86" s="1"/>
      <c r="AH86" s="1"/>
      <c r="AI86" s="1"/>
      <c r="AJ86" s="1"/>
      <c r="AK86" s="1"/>
      <c r="AL86" s="1"/>
      <c r="AM86" s="1"/>
      <c r="AN86" s="1"/>
      <c r="AO86" s="1"/>
      <c r="AP86" s="1"/>
      <c r="AQ86" s="1"/>
      <c r="AR86" s="1"/>
    </row>
    <row r="87" ht="94.5" customHeight="1">
      <c r="A87" s="1"/>
      <c r="B87" s="127"/>
      <c r="C87" s="111" t="s">
        <v>249</v>
      </c>
      <c r="D87" s="111">
        <v>5.2</v>
      </c>
      <c r="E87" s="92" t="s">
        <v>111</v>
      </c>
      <c r="F87" s="140" t="s">
        <v>250</v>
      </c>
      <c r="G87" s="82" t="s">
        <v>228</v>
      </c>
      <c r="H87" s="83"/>
      <c r="I87" s="82" t="s">
        <v>243</v>
      </c>
      <c r="J87" s="115"/>
      <c r="K87" s="1"/>
      <c r="L87" s="105" t="s">
        <v>45</v>
      </c>
      <c r="M87" s="88">
        <v>0.04</v>
      </c>
      <c r="N87" s="139">
        <f>IF(L87="A",10,IF(L87="B",6,IF(L87="C",3,IF(L87="D",0,IF(L87="N/A",0,0)))))</f>
        <v>3</v>
      </c>
      <c r="O87" s="89"/>
      <c r="P87" s="75"/>
      <c r="Q87" s="98" t="s">
        <v>251</v>
      </c>
      <c r="R87" s="98" t="s">
        <v>252</v>
      </c>
      <c r="S87" s="98" t="s">
        <v>253</v>
      </c>
      <c r="T87" s="98" t="s">
        <v>254</v>
      </c>
      <c r="U87" s="1"/>
      <c r="V87" s="1"/>
      <c r="W87" s="1"/>
      <c r="X87" s="1"/>
      <c r="Y87" s="1"/>
      <c r="Z87" s="1"/>
      <c r="AA87" s="1"/>
      <c r="AB87" s="1"/>
      <c r="AC87" s="1"/>
      <c r="AD87" s="1"/>
      <c r="AE87" s="1"/>
      <c r="AF87" s="1"/>
      <c r="AG87" s="1"/>
      <c r="AH87" s="1"/>
      <c r="AI87" s="1"/>
      <c r="AJ87" s="1"/>
      <c r="AK87" s="1"/>
      <c r="AL87" s="1"/>
      <c r="AM87" s="1"/>
      <c r="AN87" s="1"/>
      <c r="AO87" s="1"/>
      <c r="AP87" s="1"/>
      <c r="AQ87" s="1"/>
      <c r="AR87" s="1"/>
    </row>
    <row r="88" ht="54.0" customHeight="1">
      <c r="A88" s="1"/>
      <c r="B88" s="91"/>
      <c r="C88" s="91"/>
      <c r="D88" s="91"/>
      <c r="E88" s="92" t="s">
        <v>59</v>
      </c>
      <c r="F88" s="140" t="s">
        <v>255</v>
      </c>
      <c r="G88" s="82" t="s">
        <v>228</v>
      </c>
      <c r="H88" s="83"/>
      <c r="I88" s="82" t="s">
        <v>243</v>
      </c>
      <c r="J88" s="96"/>
      <c r="K88" s="1"/>
      <c r="L88" s="91"/>
      <c r="M88" s="91"/>
      <c r="N88" s="91"/>
      <c r="O88" s="89"/>
      <c r="P88" s="75"/>
      <c r="Q88" s="91"/>
      <c r="R88" s="91"/>
      <c r="S88" s="91"/>
      <c r="T88" s="91"/>
      <c r="U88" s="1"/>
      <c r="V88" s="1"/>
      <c r="W88" s="1"/>
      <c r="X88" s="1"/>
      <c r="Y88" s="1"/>
      <c r="Z88" s="1"/>
      <c r="AA88" s="1"/>
      <c r="AB88" s="1"/>
      <c r="AC88" s="1"/>
      <c r="AD88" s="1"/>
      <c r="AE88" s="1"/>
      <c r="AF88" s="1"/>
      <c r="AG88" s="1"/>
      <c r="AH88" s="1"/>
      <c r="AI88" s="1"/>
      <c r="AJ88" s="1"/>
      <c r="AK88" s="1"/>
      <c r="AL88" s="1"/>
      <c r="AM88" s="1"/>
      <c r="AN88" s="1"/>
      <c r="AO88" s="1"/>
      <c r="AP88" s="1"/>
      <c r="AQ88" s="1"/>
      <c r="AR88" s="1"/>
    </row>
    <row r="89" ht="128.25" customHeight="1">
      <c r="A89" s="1"/>
      <c r="B89" s="91"/>
      <c r="C89" s="91"/>
      <c r="D89" s="91"/>
      <c r="E89" s="92" t="s">
        <v>63</v>
      </c>
      <c r="F89" s="140" t="s">
        <v>256</v>
      </c>
      <c r="G89" s="82" t="s">
        <v>228</v>
      </c>
      <c r="H89" s="83"/>
      <c r="I89" s="82" t="s">
        <v>243</v>
      </c>
      <c r="J89" s="115"/>
      <c r="K89" s="1"/>
      <c r="L89" s="91"/>
      <c r="M89" s="91"/>
      <c r="N89" s="91"/>
      <c r="O89" s="89"/>
      <c r="P89" s="75"/>
      <c r="Q89" s="91"/>
      <c r="R89" s="91"/>
      <c r="S89" s="91"/>
      <c r="T89" s="91"/>
      <c r="U89" s="1"/>
      <c r="V89" s="1"/>
      <c r="W89" s="1"/>
      <c r="X89" s="1"/>
      <c r="Y89" s="1"/>
      <c r="Z89" s="1"/>
      <c r="AA89" s="1"/>
      <c r="AB89" s="1"/>
      <c r="AC89" s="1"/>
      <c r="AD89" s="1"/>
      <c r="AE89" s="1"/>
      <c r="AF89" s="1"/>
      <c r="AG89" s="1"/>
      <c r="AH89" s="1"/>
      <c r="AI89" s="1"/>
      <c r="AJ89" s="1"/>
      <c r="AK89" s="1"/>
      <c r="AL89" s="1"/>
      <c r="AM89" s="1"/>
      <c r="AN89" s="1"/>
      <c r="AO89" s="1"/>
      <c r="AP89" s="1"/>
      <c r="AQ89" s="1"/>
      <c r="AR89" s="1"/>
    </row>
    <row r="90" ht="82.5" customHeight="1">
      <c r="A90" s="1"/>
      <c r="B90" s="91"/>
      <c r="C90" s="91"/>
      <c r="D90" s="91"/>
      <c r="E90" s="92" t="s">
        <v>221</v>
      </c>
      <c r="F90" s="140" t="s">
        <v>257</v>
      </c>
      <c r="G90" s="82" t="s">
        <v>228</v>
      </c>
      <c r="H90" s="83"/>
      <c r="I90" s="82" t="s">
        <v>243</v>
      </c>
      <c r="J90" s="142"/>
      <c r="K90" s="1"/>
      <c r="L90" s="91"/>
      <c r="M90" s="91"/>
      <c r="N90" s="91"/>
      <c r="O90" s="89"/>
      <c r="P90" s="75"/>
      <c r="Q90" s="91"/>
      <c r="R90" s="91"/>
      <c r="S90" s="91"/>
      <c r="T90" s="91"/>
      <c r="U90" s="1"/>
      <c r="V90" s="1"/>
      <c r="W90" s="1"/>
      <c r="X90" s="1"/>
      <c r="Y90" s="1"/>
      <c r="Z90" s="1"/>
      <c r="AA90" s="1"/>
      <c r="AB90" s="1"/>
      <c r="AC90" s="1"/>
      <c r="AD90" s="1"/>
      <c r="AE90" s="1"/>
      <c r="AF90" s="1"/>
      <c r="AG90" s="1"/>
      <c r="AH90" s="1"/>
      <c r="AI90" s="1"/>
      <c r="AJ90" s="1"/>
      <c r="AK90" s="1"/>
      <c r="AL90" s="1"/>
      <c r="AM90" s="1"/>
      <c r="AN90" s="1"/>
      <c r="AO90" s="1"/>
      <c r="AP90" s="1"/>
      <c r="AQ90" s="1"/>
      <c r="AR90" s="1"/>
    </row>
    <row r="91" ht="63.0" customHeight="1">
      <c r="A91" s="1"/>
      <c r="B91" s="91"/>
      <c r="C91" s="91"/>
      <c r="D91" s="91"/>
      <c r="E91" s="92">
        <v>2.0</v>
      </c>
      <c r="F91" s="140" t="s">
        <v>258</v>
      </c>
      <c r="G91" s="82" t="s">
        <v>228</v>
      </c>
      <c r="H91" s="83"/>
      <c r="I91" s="82" t="s">
        <v>243</v>
      </c>
      <c r="J91" s="125"/>
      <c r="K91" s="1"/>
      <c r="L91" s="91"/>
      <c r="M91" s="91"/>
      <c r="N91" s="91"/>
      <c r="O91" s="89"/>
      <c r="P91" s="75"/>
      <c r="Q91" s="91"/>
      <c r="R91" s="91"/>
      <c r="S91" s="91"/>
      <c r="T91" s="91"/>
      <c r="U91" s="1"/>
      <c r="V91" s="1"/>
      <c r="W91" s="1"/>
      <c r="X91" s="1"/>
      <c r="Y91" s="1"/>
      <c r="Z91" s="1"/>
      <c r="AA91" s="1"/>
      <c r="AB91" s="1"/>
      <c r="AC91" s="1"/>
      <c r="AD91" s="1"/>
      <c r="AE91" s="1"/>
      <c r="AF91" s="1"/>
      <c r="AG91" s="1"/>
      <c r="AH91" s="1"/>
      <c r="AI91" s="1"/>
      <c r="AJ91" s="1"/>
      <c r="AK91" s="1"/>
      <c r="AL91" s="1"/>
      <c r="AM91" s="1"/>
      <c r="AN91" s="1"/>
      <c r="AO91" s="1"/>
      <c r="AP91" s="1"/>
      <c r="AQ91" s="1"/>
      <c r="AR91" s="1"/>
    </row>
    <row r="92" ht="91.5" customHeight="1">
      <c r="A92" s="1"/>
      <c r="B92" s="91"/>
      <c r="C92" s="91"/>
      <c r="D92" s="91"/>
      <c r="E92" s="92" t="s">
        <v>259</v>
      </c>
      <c r="F92" s="140" t="s">
        <v>260</v>
      </c>
      <c r="G92" s="82" t="s">
        <v>228</v>
      </c>
      <c r="H92" s="83"/>
      <c r="I92" s="82" t="s">
        <v>243</v>
      </c>
      <c r="J92" s="143"/>
      <c r="K92" s="1"/>
      <c r="L92" s="91"/>
      <c r="M92" s="91"/>
      <c r="N92" s="91"/>
      <c r="O92" s="89"/>
      <c r="P92" s="75"/>
      <c r="Q92" s="91"/>
      <c r="R92" s="91"/>
      <c r="S92" s="91"/>
      <c r="T92" s="91"/>
      <c r="U92" s="1"/>
      <c r="V92" s="1"/>
      <c r="W92" s="1"/>
      <c r="X92" s="1"/>
      <c r="Y92" s="1"/>
      <c r="Z92" s="1"/>
      <c r="AA92" s="1"/>
      <c r="AB92" s="1"/>
      <c r="AC92" s="1"/>
      <c r="AD92" s="1"/>
      <c r="AE92" s="1"/>
      <c r="AF92" s="1"/>
      <c r="AG92" s="1"/>
      <c r="AH92" s="1"/>
      <c r="AI92" s="1"/>
      <c r="AJ92" s="1"/>
      <c r="AK92" s="1"/>
      <c r="AL92" s="1"/>
      <c r="AM92" s="1"/>
      <c r="AN92" s="1"/>
      <c r="AO92" s="1"/>
      <c r="AP92" s="1"/>
      <c r="AQ92" s="1"/>
      <c r="AR92" s="1"/>
    </row>
    <row r="93" ht="51.0" customHeight="1">
      <c r="A93" s="1"/>
      <c r="B93" s="91"/>
      <c r="C93" s="91"/>
      <c r="D93" s="91"/>
      <c r="E93" s="92">
        <v>2.0</v>
      </c>
      <c r="F93" s="140" t="s">
        <v>261</v>
      </c>
      <c r="G93" s="82" t="s">
        <v>228</v>
      </c>
      <c r="H93" s="83"/>
      <c r="I93" s="82" t="s">
        <v>262</v>
      </c>
      <c r="J93" s="125"/>
      <c r="K93" s="1"/>
      <c r="L93" s="91"/>
      <c r="M93" s="91"/>
      <c r="N93" s="91"/>
      <c r="O93" s="89"/>
      <c r="P93" s="75"/>
      <c r="Q93" s="91"/>
      <c r="R93" s="91"/>
      <c r="S93" s="91"/>
      <c r="T93" s="91"/>
      <c r="U93" s="1"/>
      <c r="V93" s="1"/>
      <c r="W93" s="1"/>
      <c r="X93" s="1"/>
      <c r="Y93" s="1"/>
      <c r="Z93" s="1"/>
      <c r="AA93" s="1"/>
      <c r="AB93" s="1"/>
      <c r="AC93" s="1"/>
      <c r="AD93" s="1"/>
      <c r="AE93" s="1"/>
      <c r="AF93" s="1"/>
      <c r="AG93" s="1"/>
      <c r="AH93" s="1"/>
      <c r="AI93" s="1"/>
      <c r="AJ93" s="1"/>
      <c r="AK93" s="1"/>
      <c r="AL93" s="1"/>
      <c r="AM93" s="1"/>
      <c r="AN93" s="1"/>
      <c r="AO93" s="1"/>
      <c r="AP93" s="1"/>
      <c r="AQ93" s="1"/>
      <c r="AR93" s="1"/>
    </row>
    <row r="94" ht="70.5" customHeight="1">
      <c r="A94" s="1"/>
      <c r="B94" s="91"/>
      <c r="C94" s="91"/>
      <c r="D94" s="91"/>
      <c r="E94" s="92">
        <v>3.0</v>
      </c>
      <c r="F94" s="140" t="s">
        <v>263</v>
      </c>
      <c r="G94" s="82" t="s">
        <v>228</v>
      </c>
      <c r="H94" s="83"/>
      <c r="I94" s="82" t="s">
        <v>243</v>
      </c>
      <c r="J94" s="125"/>
      <c r="K94" s="1"/>
      <c r="L94" s="91"/>
      <c r="M94" s="91"/>
      <c r="N94" s="91"/>
      <c r="O94" s="89"/>
      <c r="P94" s="75"/>
      <c r="Q94" s="91"/>
      <c r="R94" s="91"/>
      <c r="S94" s="91"/>
      <c r="T94" s="91"/>
      <c r="U94" s="1"/>
      <c r="V94" s="1"/>
      <c r="W94" s="1"/>
      <c r="X94" s="1"/>
      <c r="Y94" s="1"/>
      <c r="Z94" s="1"/>
      <c r="AA94" s="1"/>
      <c r="AB94" s="1"/>
      <c r="AC94" s="1"/>
      <c r="AD94" s="1"/>
      <c r="AE94" s="1"/>
      <c r="AF94" s="1"/>
      <c r="AG94" s="1"/>
      <c r="AH94" s="1"/>
      <c r="AI94" s="1"/>
      <c r="AJ94" s="1"/>
      <c r="AK94" s="1"/>
      <c r="AL94" s="1"/>
      <c r="AM94" s="1"/>
      <c r="AN94" s="1"/>
      <c r="AO94" s="1"/>
      <c r="AP94" s="1"/>
      <c r="AQ94" s="1"/>
      <c r="AR94" s="1"/>
    </row>
    <row r="95" ht="51.0" customHeight="1">
      <c r="A95" s="1"/>
      <c r="B95" s="100"/>
      <c r="C95" s="100"/>
      <c r="D95" s="100"/>
      <c r="E95" s="92">
        <v>4.0</v>
      </c>
      <c r="F95" s="140" t="s">
        <v>264</v>
      </c>
      <c r="G95" s="82" t="s">
        <v>228</v>
      </c>
      <c r="H95" s="83"/>
      <c r="I95" s="82" t="s">
        <v>243</v>
      </c>
      <c r="J95" s="125"/>
      <c r="K95" s="110"/>
      <c r="L95" s="100"/>
      <c r="M95" s="100"/>
      <c r="N95" s="100"/>
      <c r="O95" s="89"/>
      <c r="P95" s="75"/>
      <c r="Q95" s="100"/>
      <c r="R95" s="100"/>
      <c r="S95" s="100"/>
      <c r="T95" s="100"/>
      <c r="U95" s="1"/>
      <c r="V95" s="1"/>
      <c r="W95" s="1"/>
      <c r="X95" s="1"/>
      <c r="Y95" s="1"/>
      <c r="Z95" s="1"/>
      <c r="AA95" s="1"/>
      <c r="AB95" s="1"/>
      <c r="AC95" s="1"/>
      <c r="AD95" s="1"/>
      <c r="AE95" s="1"/>
      <c r="AF95" s="1"/>
      <c r="AG95" s="1"/>
      <c r="AH95" s="1"/>
      <c r="AI95" s="1"/>
      <c r="AJ95" s="1"/>
      <c r="AK95" s="1"/>
      <c r="AL95" s="1"/>
      <c r="AM95" s="1"/>
      <c r="AN95" s="1"/>
      <c r="AO95" s="1"/>
      <c r="AP95" s="1"/>
      <c r="AQ95" s="1"/>
      <c r="AR95" s="1"/>
    </row>
    <row r="96" ht="81.0" customHeight="1">
      <c r="A96" s="1"/>
      <c r="B96" s="127"/>
      <c r="C96" s="111" t="s">
        <v>265</v>
      </c>
      <c r="D96" s="111">
        <v>5.3</v>
      </c>
      <c r="E96" s="92" t="s">
        <v>111</v>
      </c>
      <c r="F96" s="140" t="s">
        <v>266</v>
      </c>
      <c r="G96" s="82" t="s">
        <v>228</v>
      </c>
      <c r="H96" s="83"/>
      <c r="I96" s="82" t="s">
        <v>243</v>
      </c>
      <c r="J96" s="138"/>
      <c r="K96" s="1"/>
      <c r="L96" s="105" t="s">
        <v>44</v>
      </c>
      <c r="M96" s="88">
        <v>0.04</v>
      </c>
      <c r="N96" s="88">
        <f>IF(L96="A",10,IF(L96="B",6,IF(L96="C",3,IF(L96="D",0,IF(L96="N/A",0,0)))))</f>
        <v>6</v>
      </c>
      <c r="O96" s="89"/>
      <c r="P96" s="75"/>
      <c r="Q96" s="98" t="s">
        <v>267</v>
      </c>
      <c r="R96" s="98" t="s">
        <v>268</v>
      </c>
      <c r="S96" s="98" t="s">
        <v>269</v>
      </c>
      <c r="T96" s="98" t="s">
        <v>270</v>
      </c>
      <c r="U96" s="1"/>
      <c r="V96" s="1"/>
      <c r="W96" s="1"/>
      <c r="X96" s="1"/>
      <c r="Y96" s="1"/>
      <c r="Z96" s="1"/>
      <c r="AA96" s="1"/>
      <c r="AB96" s="1"/>
      <c r="AC96" s="1"/>
      <c r="AD96" s="1"/>
      <c r="AE96" s="1"/>
      <c r="AF96" s="1"/>
      <c r="AG96" s="1"/>
      <c r="AH96" s="1"/>
      <c r="AI96" s="1"/>
      <c r="AJ96" s="1"/>
      <c r="AK96" s="1"/>
      <c r="AL96" s="1"/>
      <c r="AM96" s="1"/>
      <c r="AN96" s="1"/>
      <c r="AO96" s="1"/>
      <c r="AP96" s="1"/>
      <c r="AQ96" s="1"/>
      <c r="AR96" s="1"/>
    </row>
    <row r="97" ht="72.0" customHeight="1">
      <c r="A97" s="1"/>
      <c r="B97" s="91"/>
      <c r="C97" s="91"/>
      <c r="D97" s="91"/>
      <c r="E97" s="92" t="s">
        <v>59</v>
      </c>
      <c r="F97" s="140" t="s">
        <v>271</v>
      </c>
      <c r="G97" s="82" t="s">
        <v>272</v>
      </c>
      <c r="H97" s="83"/>
      <c r="I97" s="82" t="s">
        <v>273</v>
      </c>
      <c r="J97" s="96"/>
      <c r="K97" s="1"/>
      <c r="L97" s="91"/>
      <c r="M97" s="91"/>
      <c r="N97" s="91"/>
      <c r="O97" s="89"/>
      <c r="P97" s="75"/>
      <c r="Q97" s="91"/>
      <c r="R97" s="91"/>
      <c r="S97" s="91"/>
      <c r="T97" s="91"/>
      <c r="U97" s="1"/>
      <c r="V97" s="1"/>
      <c r="W97" s="1"/>
      <c r="X97" s="1"/>
      <c r="Y97" s="1"/>
      <c r="Z97" s="1"/>
      <c r="AA97" s="1"/>
      <c r="AB97" s="1"/>
      <c r="AC97" s="1"/>
      <c r="AD97" s="1"/>
      <c r="AE97" s="1"/>
      <c r="AF97" s="1"/>
      <c r="AG97" s="1"/>
      <c r="AH97" s="1"/>
      <c r="AI97" s="1"/>
      <c r="AJ97" s="1"/>
      <c r="AK97" s="1"/>
      <c r="AL97" s="1"/>
      <c r="AM97" s="1"/>
      <c r="AN97" s="1"/>
      <c r="AO97" s="1"/>
      <c r="AP97" s="1"/>
      <c r="AQ97" s="1"/>
      <c r="AR97" s="1"/>
    </row>
    <row r="98" ht="69.0" customHeight="1">
      <c r="A98" s="1"/>
      <c r="B98" s="91"/>
      <c r="C98" s="91"/>
      <c r="D98" s="91"/>
      <c r="E98" s="92" t="s">
        <v>63</v>
      </c>
      <c r="F98" s="140" t="s">
        <v>274</v>
      </c>
      <c r="G98" s="82" t="s">
        <v>272</v>
      </c>
      <c r="H98" s="83"/>
      <c r="I98" s="82" t="s">
        <v>273</v>
      </c>
      <c r="J98" s="93"/>
      <c r="K98" s="1"/>
      <c r="L98" s="91"/>
      <c r="M98" s="91"/>
      <c r="N98" s="91"/>
      <c r="O98" s="89"/>
      <c r="P98" s="75"/>
      <c r="Q98" s="91"/>
      <c r="R98" s="91"/>
      <c r="S98" s="91"/>
      <c r="T98" s="91"/>
      <c r="U98" s="1"/>
      <c r="V98" s="1"/>
      <c r="W98" s="1"/>
      <c r="X98" s="1"/>
      <c r="Y98" s="1"/>
      <c r="Z98" s="1"/>
      <c r="AA98" s="1"/>
      <c r="AB98" s="1"/>
      <c r="AC98" s="1"/>
      <c r="AD98" s="1"/>
      <c r="AE98" s="1"/>
      <c r="AF98" s="1"/>
      <c r="AG98" s="1"/>
      <c r="AH98" s="1"/>
      <c r="AI98" s="1"/>
      <c r="AJ98" s="1"/>
      <c r="AK98" s="1"/>
      <c r="AL98" s="1"/>
      <c r="AM98" s="1"/>
      <c r="AN98" s="1"/>
      <c r="AO98" s="1"/>
      <c r="AP98" s="1"/>
      <c r="AQ98" s="1"/>
      <c r="AR98" s="1"/>
    </row>
    <row r="99" ht="61.5" customHeight="1">
      <c r="A99" s="1"/>
      <c r="B99" s="91"/>
      <c r="C99" s="91"/>
      <c r="D99" s="91"/>
      <c r="E99" s="92" t="s">
        <v>221</v>
      </c>
      <c r="F99" s="140" t="s">
        <v>275</v>
      </c>
      <c r="G99" s="82" t="s">
        <v>272</v>
      </c>
      <c r="H99" s="83"/>
      <c r="I99" s="82" t="s">
        <v>273</v>
      </c>
      <c r="J99" s="94"/>
      <c r="K99" s="1"/>
      <c r="L99" s="91"/>
      <c r="M99" s="91"/>
      <c r="N99" s="91"/>
      <c r="O99" s="89"/>
      <c r="P99" s="75"/>
      <c r="Q99" s="91"/>
      <c r="R99" s="91"/>
      <c r="S99" s="91"/>
      <c r="T99" s="91"/>
      <c r="U99" s="1"/>
      <c r="V99" s="1"/>
      <c r="W99" s="1"/>
      <c r="X99" s="1"/>
      <c r="Y99" s="1"/>
      <c r="Z99" s="1"/>
      <c r="AA99" s="1"/>
      <c r="AB99" s="1"/>
      <c r="AC99" s="1"/>
      <c r="AD99" s="1"/>
      <c r="AE99" s="1"/>
      <c r="AF99" s="1"/>
      <c r="AG99" s="1"/>
      <c r="AH99" s="1"/>
      <c r="AI99" s="1"/>
      <c r="AJ99" s="1"/>
      <c r="AK99" s="1"/>
      <c r="AL99" s="1"/>
      <c r="AM99" s="1"/>
      <c r="AN99" s="1"/>
      <c r="AO99" s="1"/>
      <c r="AP99" s="1"/>
      <c r="AQ99" s="1"/>
      <c r="AR99" s="1"/>
    </row>
    <row r="100" ht="94.5" customHeight="1">
      <c r="A100" s="1"/>
      <c r="B100" s="91"/>
      <c r="C100" s="91"/>
      <c r="D100" s="91"/>
      <c r="E100" s="92">
        <v>2.0</v>
      </c>
      <c r="F100" s="140" t="s">
        <v>276</v>
      </c>
      <c r="G100" s="82" t="s">
        <v>272</v>
      </c>
      <c r="H100" s="83"/>
      <c r="I100" s="82" t="s">
        <v>273</v>
      </c>
      <c r="J100" s="125"/>
      <c r="K100" s="1"/>
      <c r="L100" s="91"/>
      <c r="M100" s="91"/>
      <c r="N100" s="91"/>
      <c r="O100" s="89"/>
      <c r="P100" s="75"/>
      <c r="Q100" s="91"/>
      <c r="R100" s="91"/>
      <c r="S100" s="91"/>
      <c r="T100" s="9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ht="68.25" customHeight="1">
      <c r="A101" s="1"/>
      <c r="B101" s="91"/>
      <c r="C101" s="91"/>
      <c r="D101" s="91"/>
      <c r="E101" s="92" t="s">
        <v>259</v>
      </c>
      <c r="F101" s="140" t="s">
        <v>277</v>
      </c>
      <c r="G101" s="82" t="s">
        <v>272</v>
      </c>
      <c r="H101" s="83"/>
      <c r="I101" s="82" t="s">
        <v>273</v>
      </c>
      <c r="J101" s="134"/>
      <c r="K101" s="1"/>
      <c r="L101" s="91"/>
      <c r="M101" s="91"/>
      <c r="N101" s="91"/>
      <c r="O101" s="89"/>
      <c r="P101" s="75"/>
      <c r="Q101" s="91"/>
      <c r="R101" s="91"/>
      <c r="S101" s="91"/>
      <c r="T101" s="9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ht="99.0" customHeight="1">
      <c r="A102" s="1"/>
      <c r="B102" s="100"/>
      <c r="C102" s="100"/>
      <c r="D102" s="100"/>
      <c r="E102" s="92">
        <v>2.0</v>
      </c>
      <c r="F102" s="140" t="s">
        <v>278</v>
      </c>
      <c r="G102" s="82" t="s">
        <v>272</v>
      </c>
      <c r="H102" s="83"/>
      <c r="I102" s="82" t="s">
        <v>273</v>
      </c>
      <c r="J102" s="133"/>
      <c r="K102" s="110"/>
      <c r="L102" s="100"/>
      <c r="M102" s="100"/>
      <c r="N102" s="100"/>
      <c r="O102" s="89"/>
      <c r="P102" s="75"/>
      <c r="Q102" s="100"/>
      <c r="R102" s="100"/>
      <c r="S102" s="100"/>
      <c r="T102" s="100"/>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ht="78.0" customHeight="1">
      <c r="A103" s="1"/>
      <c r="B103" s="127"/>
      <c r="C103" s="111" t="s">
        <v>279</v>
      </c>
      <c r="D103" s="111">
        <v>5.4</v>
      </c>
      <c r="E103" s="92" t="s">
        <v>111</v>
      </c>
      <c r="F103" s="140" t="s">
        <v>280</v>
      </c>
      <c r="G103" s="82" t="s">
        <v>272</v>
      </c>
      <c r="H103" s="83"/>
      <c r="I103" s="82" t="s">
        <v>273</v>
      </c>
      <c r="J103" s="96"/>
      <c r="K103" s="1"/>
      <c r="L103" s="105" t="s">
        <v>44</v>
      </c>
      <c r="M103" s="88">
        <v>0.04</v>
      </c>
      <c r="N103" s="88">
        <f>IF(L103="A",10,IF(L103="B",6,IF(L103="C",3,IF(L103="D",0,IF(L103="N/A",0,0)))))</f>
        <v>6</v>
      </c>
      <c r="O103" s="89"/>
      <c r="P103" s="75"/>
      <c r="Q103" s="98" t="s">
        <v>281</v>
      </c>
      <c r="R103" s="98" t="s">
        <v>282</v>
      </c>
      <c r="S103" s="98" t="s">
        <v>283</v>
      </c>
      <c r="T103" s="98" t="s">
        <v>284</v>
      </c>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ht="57.0" customHeight="1">
      <c r="A104" s="1"/>
      <c r="B104" s="91"/>
      <c r="C104" s="91"/>
      <c r="D104" s="91"/>
      <c r="E104" s="92" t="s">
        <v>59</v>
      </c>
      <c r="F104" s="140" t="s">
        <v>285</v>
      </c>
      <c r="G104" s="82" t="s">
        <v>272</v>
      </c>
      <c r="H104" s="83"/>
      <c r="I104" s="82" t="s">
        <v>273</v>
      </c>
      <c r="J104" s="96"/>
      <c r="K104" s="1"/>
      <c r="L104" s="91"/>
      <c r="M104" s="91"/>
      <c r="N104" s="91"/>
      <c r="O104" s="89"/>
      <c r="P104" s="75"/>
      <c r="Q104" s="91"/>
      <c r="R104" s="91"/>
      <c r="S104" s="91"/>
      <c r="T104" s="9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row>
    <row r="105" ht="90.75" customHeight="1">
      <c r="A105" s="1"/>
      <c r="B105" s="91"/>
      <c r="C105" s="91"/>
      <c r="D105" s="91"/>
      <c r="E105" s="92" t="s">
        <v>63</v>
      </c>
      <c r="F105" s="140" t="s">
        <v>286</v>
      </c>
      <c r="G105" s="82" t="s">
        <v>272</v>
      </c>
      <c r="H105" s="83"/>
      <c r="I105" s="82" t="s">
        <v>273</v>
      </c>
      <c r="J105" s="96"/>
      <c r="K105" s="1"/>
      <c r="L105" s="91"/>
      <c r="M105" s="91"/>
      <c r="N105" s="91"/>
      <c r="O105" s="89"/>
      <c r="P105" s="75"/>
      <c r="Q105" s="91"/>
      <c r="R105" s="91"/>
      <c r="S105" s="91"/>
      <c r="T105" s="9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row>
    <row r="106" ht="81.0" customHeight="1">
      <c r="A106" s="1"/>
      <c r="B106" s="91"/>
      <c r="C106" s="91"/>
      <c r="D106" s="91"/>
      <c r="E106" s="92" t="s">
        <v>221</v>
      </c>
      <c r="F106" s="140" t="s">
        <v>287</v>
      </c>
      <c r="G106" s="82" t="s">
        <v>272</v>
      </c>
      <c r="H106" s="83"/>
      <c r="I106" s="82" t="s">
        <v>273</v>
      </c>
      <c r="J106" s="142"/>
      <c r="K106" s="1"/>
      <c r="L106" s="91"/>
      <c r="M106" s="91"/>
      <c r="N106" s="91"/>
      <c r="O106" s="89"/>
      <c r="P106" s="75"/>
      <c r="Q106" s="91"/>
      <c r="R106" s="91"/>
      <c r="S106" s="91"/>
      <c r="T106" s="9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row>
    <row r="107" ht="135.0" customHeight="1">
      <c r="A107" s="1"/>
      <c r="B107" s="91"/>
      <c r="C107" s="91"/>
      <c r="D107" s="91"/>
      <c r="E107" s="92">
        <v>2.0</v>
      </c>
      <c r="F107" s="140" t="s">
        <v>288</v>
      </c>
      <c r="G107" s="82" t="s">
        <v>272</v>
      </c>
      <c r="H107" s="83"/>
      <c r="I107" s="82" t="s">
        <v>273</v>
      </c>
      <c r="J107" s="96"/>
      <c r="K107" s="1"/>
      <c r="L107" s="91"/>
      <c r="M107" s="91"/>
      <c r="N107" s="91"/>
      <c r="O107" s="89"/>
      <c r="P107" s="75"/>
      <c r="Q107" s="91"/>
      <c r="R107" s="91"/>
      <c r="S107" s="91"/>
      <c r="T107" s="9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row>
    <row r="108" ht="91.5" customHeight="1">
      <c r="A108" s="1"/>
      <c r="B108" s="91"/>
      <c r="C108" s="91"/>
      <c r="D108" s="91"/>
      <c r="E108" s="92" t="s">
        <v>259</v>
      </c>
      <c r="F108" s="140" t="s">
        <v>289</v>
      </c>
      <c r="G108" s="82" t="s">
        <v>272</v>
      </c>
      <c r="H108" s="83"/>
      <c r="I108" s="82" t="s">
        <v>273</v>
      </c>
      <c r="J108" s="134"/>
      <c r="K108" s="1"/>
      <c r="L108" s="91"/>
      <c r="M108" s="91"/>
      <c r="N108" s="91"/>
      <c r="O108" s="89"/>
      <c r="P108" s="75"/>
      <c r="Q108" s="91"/>
      <c r="R108" s="91"/>
      <c r="S108" s="91"/>
      <c r="T108" s="9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row>
    <row r="109" ht="28.5" customHeight="1">
      <c r="A109" s="1"/>
      <c r="B109" s="91"/>
      <c r="C109" s="91"/>
      <c r="D109" s="91"/>
      <c r="E109" s="92">
        <v>2.0</v>
      </c>
      <c r="F109" s="140" t="s">
        <v>290</v>
      </c>
      <c r="G109" s="82" t="s">
        <v>272</v>
      </c>
      <c r="H109" s="83"/>
      <c r="I109" s="82" t="s">
        <v>273</v>
      </c>
      <c r="J109" s="134"/>
      <c r="K109" s="1"/>
      <c r="L109" s="91"/>
      <c r="M109" s="91"/>
      <c r="N109" s="91"/>
      <c r="O109" s="89"/>
      <c r="P109" s="75"/>
      <c r="Q109" s="91"/>
      <c r="R109" s="91"/>
      <c r="S109" s="91"/>
      <c r="T109" s="9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row>
    <row r="110" ht="97.5" customHeight="1">
      <c r="A110" s="1"/>
      <c r="B110" s="91"/>
      <c r="C110" s="91"/>
      <c r="D110" s="91"/>
      <c r="E110" s="92">
        <v>3.0</v>
      </c>
      <c r="F110" s="140" t="s">
        <v>291</v>
      </c>
      <c r="G110" s="82" t="s">
        <v>272</v>
      </c>
      <c r="H110" s="83"/>
      <c r="I110" s="82" t="s">
        <v>273</v>
      </c>
      <c r="J110" s="134"/>
      <c r="K110" s="1"/>
      <c r="L110" s="91"/>
      <c r="M110" s="91"/>
      <c r="N110" s="91"/>
      <c r="O110" s="89"/>
      <c r="P110" s="75"/>
      <c r="Q110" s="91"/>
      <c r="R110" s="91"/>
      <c r="S110" s="91"/>
      <c r="T110" s="9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row>
    <row r="111" ht="48.75" customHeight="1">
      <c r="A111" s="1"/>
      <c r="B111" s="100"/>
      <c r="C111" s="100"/>
      <c r="D111" s="100"/>
      <c r="E111" s="92">
        <v>4.0</v>
      </c>
      <c r="F111" s="140" t="s">
        <v>292</v>
      </c>
      <c r="G111" s="82" t="s">
        <v>272</v>
      </c>
      <c r="H111" s="83"/>
      <c r="I111" s="82" t="s">
        <v>273</v>
      </c>
      <c r="J111" s="134"/>
      <c r="K111" s="110"/>
      <c r="L111" s="100"/>
      <c r="M111" s="100"/>
      <c r="N111" s="100"/>
      <c r="O111" s="89"/>
      <c r="P111" s="75"/>
      <c r="Q111" s="100"/>
      <c r="R111" s="100"/>
      <c r="S111" s="100"/>
      <c r="T111" s="100"/>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row>
    <row r="112" ht="83.25" customHeight="1">
      <c r="A112" s="1"/>
      <c r="B112" s="127"/>
      <c r="C112" s="111" t="s">
        <v>293</v>
      </c>
      <c r="D112" s="111">
        <v>5.5</v>
      </c>
      <c r="E112" s="92" t="s">
        <v>111</v>
      </c>
      <c r="F112" s="140" t="s">
        <v>294</v>
      </c>
      <c r="G112" s="82" t="s">
        <v>295</v>
      </c>
      <c r="H112" s="83"/>
      <c r="I112" s="82" t="s">
        <v>296</v>
      </c>
      <c r="J112" s="96"/>
      <c r="K112" s="1"/>
      <c r="L112" s="105" t="s">
        <v>44</v>
      </c>
      <c r="M112" s="88">
        <v>0.04</v>
      </c>
      <c r="N112" s="88">
        <f>IF(L112="A",10,IF(L112="B",6,IF(L112="C",3,IF(L112="D",0,IF(L112="N/A",0,0)))))</f>
        <v>6</v>
      </c>
      <c r="O112" s="89"/>
      <c r="P112" s="75"/>
      <c r="Q112" s="98" t="s">
        <v>297</v>
      </c>
      <c r="R112" s="98" t="s">
        <v>298</v>
      </c>
      <c r="S112" s="98" t="s">
        <v>299</v>
      </c>
      <c r="T112" s="98" t="s">
        <v>300</v>
      </c>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row>
    <row r="113" ht="58.5" customHeight="1">
      <c r="A113" s="1"/>
      <c r="B113" s="91"/>
      <c r="C113" s="91"/>
      <c r="D113" s="91"/>
      <c r="E113" s="92" t="s">
        <v>59</v>
      </c>
      <c r="F113" s="140" t="s">
        <v>301</v>
      </c>
      <c r="G113" s="82" t="s">
        <v>295</v>
      </c>
      <c r="H113" s="83"/>
      <c r="I113" s="82" t="s">
        <v>296</v>
      </c>
      <c r="J113" s="96"/>
      <c r="K113" s="1"/>
      <c r="L113" s="91"/>
      <c r="M113" s="91"/>
      <c r="N113" s="91"/>
      <c r="O113" s="89"/>
      <c r="P113" s="75"/>
      <c r="Q113" s="91"/>
      <c r="R113" s="91"/>
      <c r="S113" s="91"/>
      <c r="T113" s="9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row>
    <row r="114" ht="55.5" customHeight="1">
      <c r="A114" s="1"/>
      <c r="B114" s="91"/>
      <c r="C114" s="91"/>
      <c r="D114" s="91"/>
      <c r="E114" s="92" t="s">
        <v>63</v>
      </c>
      <c r="F114" s="140" t="s">
        <v>302</v>
      </c>
      <c r="G114" s="82" t="s">
        <v>295</v>
      </c>
      <c r="H114" s="83"/>
      <c r="I114" s="82" t="s">
        <v>296</v>
      </c>
      <c r="J114" s="96"/>
      <c r="K114" s="1"/>
      <c r="L114" s="91"/>
      <c r="M114" s="91"/>
      <c r="N114" s="91"/>
      <c r="O114" s="89"/>
      <c r="P114" s="75"/>
      <c r="Q114" s="91"/>
      <c r="R114" s="91"/>
      <c r="S114" s="91"/>
      <c r="T114" s="9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row>
    <row r="115" ht="41.25" customHeight="1">
      <c r="A115" s="1"/>
      <c r="B115" s="91"/>
      <c r="C115" s="91"/>
      <c r="D115" s="91"/>
      <c r="E115" s="92" t="s">
        <v>303</v>
      </c>
      <c r="F115" s="140" t="s">
        <v>304</v>
      </c>
      <c r="G115" s="82" t="s">
        <v>295</v>
      </c>
      <c r="H115" s="83"/>
      <c r="I115" s="82" t="s">
        <v>296</v>
      </c>
      <c r="J115" s="96"/>
      <c r="K115" s="1"/>
      <c r="L115" s="91"/>
      <c r="M115" s="91"/>
      <c r="N115" s="91"/>
      <c r="O115" s="89"/>
      <c r="P115" s="75"/>
      <c r="Q115" s="91"/>
      <c r="R115" s="91"/>
      <c r="S115" s="91"/>
      <c r="T115" s="9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row>
    <row r="116" ht="69.0" customHeight="1">
      <c r="A116" s="1"/>
      <c r="B116" s="91"/>
      <c r="C116" s="91"/>
      <c r="D116" s="91"/>
      <c r="E116" s="92">
        <v>2.0</v>
      </c>
      <c r="F116" s="140" t="s">
        <v>305</v>
      </c>
      <c r="G116" s="82" t="s">
        <v>295</v>
      </c>
      <c r="H116" s="83"/>
      <c r="I116" s="82" t="s">
        <v>296</v>
      </c>
      <c r="J116" s="96"/>
      <c r="K116" s="1"/>
      <c r="L116" s="91"/>
      <c r="M116" s="91"/>
      <c r="N116" s="91"/>
      <c r="O116" s="89"/>
      <c r="P116" s="75"/>
      <c r="Q116" s="91"/>
      <c r="R116" s="91"/>
      <c r="S116" s="91"/>
      <c r="T116" s="9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row>
    <row r="117" ht="66.0" customHeight="1">
      <c r="A117" s="1"/>
      <c r="B117" s="100"/>
      <c r="C117" s="100"/>
      <c r="D117" s="100"/>
      <c r="E117" s="92" t="s">
        <v>69</v>
      </c>
      <c r="F117" s="140" t="s">
        <v>306</v>
      </c>
      <c r="G117" s="82" t="s">
        <v>295</v>
      </c>
      <c r="H117" s="83"/>
      <c r="I117" s="82" t="s">
        <v>296</v>
      </c>
      <c r="J117" s="108"/>
      <c r="K117" s="110"/>
      <c r="L117" s="100"/>
      <c r="M117" s="100"/>
      <c r="N117" s="100"/>
      <c r="O117" s="89"/>
      <c r="P117" s="75"/>
      <c r="Q117" s="100"/>
      <c r="R117" s="100"/>
      <c r="S117" s="100"/>
      <c r="T117" s="100"/>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row>
    <row r="118" ht="72.0" customHeight="1">
      <c r="A118" s="1"/>
      <c r="B118" s="127"/>
      <c r="C118" s="111" t="s">
        <v>307</v>
      </c>
      <c r="D118" s="111">
        <v>5.6</v>
      </c>
      <c r="E118" s="144" t="s">
        <v>111</v>
      </c>
      <c r="F118" s="140" t="s">
        <v>308</v>
      </c>
      <c r="G118" s="82" t="s">
        <v>309</v>
      </c>
      <c r="H118" s="83"/>
      <c r="I118" s="82" t="s">
        <v>310</v>
      </c>
      <c r="J118" s="96"/>
      <c r="K118" s="1"/>
      <c r="L118" s="105" t="s">
        <v>40</v>
      </c>
      <c r="M118" s="88">
        <v>0.04</v>
      </c>
      <c r="N118" s="88">
        <f>IF(L118="A",10,IF(L118="B",6,IF(L118="C",3,IF(L118="D",0,IF(L118="N/A",0,0)))))</f>
        <v>10</v>
      </c>
      <c r="O118" s="89"/>
      <c r="P118" s="75"/>
      <c r="Q118" s="98" t="s">
        <v>311</v>
      </c>
      <c r="R118" s="98" t="s">
        <v>312</v>
      </c>
      <c r="S118" s="98" t="s">
        <v>313</v>
      </c>
      <c r="T118" s="98" t="s">
        <v>314</v>
      </c>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row>
    <row r="119" ht="78.0" customHeight="1">
      <c r="A119" s="1"/>
      <c r="B119" s="91"/>
      <c r="C119" s="91"/>
      <c r="D119" s="91"/>
      <c r="E119" s="145" t="s">
        <v>59</v>
      </c>
      <c r="F119" s="92" t="s">
        <v>315</v>
      </c>
      <c r="G119" s="82" t="s">
        <v>309</v>
      </c>
      <c r="H119" s="83"/>
      <c r="I119" s="82" t="s">
        <v>310</v>
      </c>
      <c r="J119" s="96"/>
      <c r="K119" s="1"/>
      <c r="L119" s="91"/>
      <c r="M119" s="91"/>
      <c r="N119" s="91"/>
      <c r="O119" s="89"/>
      <c r="P119" s="75"/>
      <c r="Q119" s="91"/>
      <c r="R119" s="91"/>
      <c r="S119" s="91"/>
      <c r="T119" s="9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row>
    <row r="120" ht="69.75" customHeight="1">
      <c r="A120" s="1"/>
      <c r="B120" s="91"/>
      <c r="C120" s="91"/>
      <c r="D120" s="91"/>
      <c r="E120" s="145" t="s">
        <v>63</v>
      </c>
      <c r="F120" s="92" t="s">
        <v>316</v>
      </c>
      <c r="G120" s="82" t="s">
        <v>309</v>
      </c>
      <c r="H120" s="83"/>
      <c r="I120" s="82" t="s">
        <v>310</v>
      </c>
      <c r="J120" s="96"/>
      <c r="K120" s="1"/>
      <c r="L120" s="91"/>
      <c r="M120" s="91"/>
      <c r="N120" s="91"/>
      <c r="O120" s="89"/>
      <c r="P120" s="75"/>
      <c r="Q120" s="91"/>
      <c r="R120" s="91"/>
      <c r="S120" s="91"/>
      <c r="T120" s="9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row>
    <row r="121" ht="102.0" customHeight="1">
      <c r="A121" s="1"/>
      <c r="B121" s="91"/>
      <c r="C121" s="91"/>
      <c r="D121" s="91"/>
      <c r="E121" s="145" t="s">
        <v>66</v>
      </c>
      <c r="F121" s="92" t="s">
        <v>317</v>
      </c>
      <c r="G121" s="82" t="s">
        <v>309</v>
      </c>
      <c r="H121" s="83"/>
      <c r="I121" s="82" t="s">
        <v>310</v>
      </c>
      <c r="J121" s="96"/>
      <c r="K121" s="1"/>
      <c r="L121" s="91"/>
      <c r="M121" s="91"/>
      <c r="N121" s="91"/>
      <c r="O121" s="89"/>
      <c r="P121" s="75"/>
      <c r="Q121" s="91"/>
      <c r="R121" s="91"/>
      <c r="S121" s="91"/>
      <c r="T121" s="9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row>
    <row r="122" ht="51.0" customHeight="1">
      <c r="A122" s="1"/>
      <c r="B122" s="91"/>
      <c r="C122" s="91"/>
      <c r="D122" s="91"/>
      <c r="E122" s="145" t="s">
        <v>259</v>
      </c>
      <c r="F122" s="92" t="s">
        <v>318</v>
      </c>
      <c r="G122" s="82" t="s">
        <v>309</v>
      </c>
      <c r="H122" s="83"/>
      <c r="I122" s="82" t="s">
        <v>310</v>
      </c>
      <c r="J122" s="94"/>
      <c r="K122" s="1"/>
      <c r="L122" s="91"/>
      <c r="M122" s="91"/>
      <c r="N122" s="91"/>
      <c r="O122" s="89"/>
      <c r="P122" s="75"/>
      <c r="Q122" s="91"/>
      <c r="R122" s="91"/>
      <c r="S122" s="91"/>
      <c r="T122" s="9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row>
    <row r="123" ht="57.0" customHeight="1">
      <c r="A123" s="1"/>
      <c r="B123" s="91"/>
      <c r="C123" s="91"/>
      <c r="D123" s="91"/>
      <c r="E123" s="145">
        <v>2.0</v>
      </c>
      <c r="F123" s="92" t="s">
        <v>319</v>
      </c>
      <c r="G123" s="82" t="s">
        <v>309</v>
      </c>
      <c r="H123" s="83"/>
      <c r="I123" s="82" t="s">
        <v>310</v>
      </c>
      <c r="J123" s="96"/>
      <c r="K123" s="1"/>
      <c r="L123" s="91"/>
      <c r="M123" s="91"/>
      <c r="N123" s="91"/>
      <c r="O123" s="89"/>
      <c r="P123" s="75"/>
      <c r="Q123" s="91"/>
      <c r="R123" s="91"/>
      <c r="S123" s="91"/>
      <c r="T123" s="9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row>
    <row r="124" ht="103.5" customHeight="1">
      <c r="A124" s="1"/>
      <c r="B124" s="91"/>
      <c r="C124" s="91"/>
      <c r="D124" s="91"/>
      <c r="E124" s="145" t="s">
        <v>197</v>
      </c>
      <c r="F124" s="97" t="s">
        <v>320</v>
      </c>
      <c r="G124" s="82" t="s">
        <v>309</v>
      </c>
      <c r="H124" s="83"/>
      <c r="I124" s="82" t="s">
        <v>310</v>
      </c>
      <c r="J124" s="146"/>
      <c r="K124" s="1"/>
      <c r="L124" s="100"/>
      <c r="M124" s="100"/>
      <c r="N124" s="100"/>
      <c r="O124" s="89"/>
      <c r="P124" s="75"/>
      <c r="Q124" s="100"/>
      <c r="R124" s="100"/>
      <c r="S124" s="100"/>
      <c r="T124" s="100"/>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row>
    <row r="125" ht="14.25" customHeight="1">
      <c r="A125" s="1"/>
      <c r="B125" s="65">
        <v>6.0</v>
      </c>
      <c r="C125" s="66" t="s">
        <v>321</v>
      </c>
      <c r="D125" s="31"/>
      <c r="E125" s="31"/>
      <c r="F125" s="32"/>
      <c r="G125" s="147"/>
      <c r="H125" s="83"/>
      <c r="I125" s="136"/>
      <c r="J125" s="148"/>
      <c r="K125" s="70"/>
      <c r="L125" s="71">
        <v>6.0</v>
      </c>
      <c r="M125" s="72">
        <v>0.05</v>
      </c>
      <c r="N125" s="71">
        <f>M126*N126</f>
        <v>0.15</v>
      </c>
      <c r="O125" s="74">
        <f>IFERROR((N125/((M125-SUMIF(L126,"N/A",M126))*10)),0)</f>
        <v>0.3</v>
      </c>
      <c r="P125" s="75">
        <f>(N125/((M125-SUMIF(L126,"N/A",M126))*10))</f>
        <v>0.3</v>
      </c>
      <c r="Q125" s="76" t="s">
        <v>40</v>
      </c>
      <c r="R125" s="77" t="s">
        <v>44</v>
      </c>
      <c r="S125" s="77" t="s">
        <v>45</v>
      </c>
      <c r="T125" s="78" t="s">
        <v>46</v>
      </c>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row>
    <row r="126" ht="55.5" customHeight="1">
      <c r="A126" s="1"/>
      <c r="B126" s="120"/>
      <c r="C126" s="80" t="s">
        <v>321</v>
      </c>
      <c r="D126" s="80">
        <v>6.1</v>
      </c>
      <c r="E126" s="81" t="s">
        <v>111</v>
      </c>
      <c r="F126" s="81" t="s">
        <v>322</v>
      </c>
      <c r="G126" s="82" t="s">
        <v>272</v>
      </c>
      <c r="H126" s="83"/>
      <c r="I126" s="131" t="s">
        <v>323</v>
      </c>
      <c r="J126" s="149"/>
      <c r="K126" s="1"/>
      <c r="L126" s="150" t="s">
        <v>45</v>
      </c>
      <c r="M126" s="151">
        <v>0.05</v>
      </c>
      <c r="N126" s="152">
        <f>IF(L126="A",10,IF(L126="B",6,IF(L126="C",3,IF(L126="D",0,IF(L126="N/A",0,0)))))</f>
        <v>3</v>
      </c>
      <c r="O126" s="89"/>
      <c r="P126" s="75"/>
      <c r="Q126" s="98" t="s">
        <v>324</v>
      </c>
      <c r="R126" s="98" t="s">
        <v>325</v>
      </c>
      <c r="S126" s="98" t="s">
        <v>326</v>
      </c>
      <c r="T126" s="98" t="s">
        <v>327</v>
      </c>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row>
    <row r="127" ht="63.75" customHeight="1">
      <c r="A127" s="1"/>
      <c r="B127" s="91"/>
      <c r="C127" s="91"/>
      <c r="D127" s="91"/>
      <c r="E127" s="92" t="s">
        <v>59</v>
      </c>
      <c r="F127" s="92" t="s">
        <v>328</v>
      </c>
      <c r="G127" s="82" t="s">
        <v>329</v>
      </c>
      <c r="H127" s="83"/>
      <c r="I127" s="131" t="s">
        <v>330</v>
      </c>
      <c r="J127" s="125"/>
      <c r="K127" s="1"/>
      <c r="L127" s="91"/>
      <c r="M127" s="114"/>
      <c r="N127" s="91"/>
      <c r="O127" s="89"/>
      <c r="P127" s="75"/>
      <c r="Q127" s="91"/>
      <c r="R127" s="91"/>
      <c r="S127" s="91"/>
      <c r="T127" s="9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row>
    <row r="128" ht="82.5" customHeight="1">
      <c r="A128" s="1"/>
      <c r="B128" s="91"/>
      <c r="C128" s="91"/>
      <c r="D128" s="91"/>
      <c r="E128" s="92" t="s">
        <v>187</v>
      </c>
      <c r="F128" s="92" t="s">
        <v>331</v>
      </c>
      <c r="G128" s="82" t="s">
        <v>272</v>
      </c>
      <c r="H128" s="83"/>
      <c r="I128" s="131" t="s">
        <v>323</v>
      </c>
      <c r="J128" s="108"/>
      <c r="K128" s="1"/>
      <c r="L128" s="91"/>
      <c r="M128" s="114"/>
      <c r="N128" s="91"/>
      <c r="O128" s="89"/>
      <c r="P128" s="75"/>
      <c r="Q128" s="91"/>
      <c r="R128" s="91"/>
      <c r="S128" s="91"/>
      <c r="T128" s="9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row>
    <row r="129" ht="52.5" customHeight="1">
      <c r="A129" s="1"/>
      <c r="B129" s="91"/>
      <c r="C129" s="91"/>
      <c r="D129" s="91"/>
      <c r="E129" s="92">
        <v>2.0</v>
      </c>
      <c r="F129" s="92" t="s">
        <v>332</v>
      </c>
      <c r="G129" s="82" t="s">
        <v>272</v>
      </c>
      <c r="H129" s="83"/>
      <c r="I129" s="131" t="s">
        <v>323</v>
      </c>
      <c r="J129" s="108"/>
      <c r="K129" s="1"/>
      <c r="L129" s="91"/>
      <c r="M129" s="114"/>
      <c r="N129" s="91"/>
      <c r="O129" s="89"/>
      <c r="P129" s="75"/>
      <c r="Q129" s="91"/>
      <c r="R129" s="91"/>
      <c r="S129" s="91"/>
      <c r="T129" s="9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row>
    <row r="130" ht="96.0" customHeight="1">
      <c r="A130" s="1"/>
      <c r="B130" s="91"/>
      <c r="C130" s="91"/>
      <c r="D130" s="91"/>
      <c r="E130" s="92" t="s">
        <v>66</v>
      </c>
      <c r="F130" s="92" t="s">
        <v>333</v>
      </c>
      <c r="G130" s="82" t="s">
        <v>272</v>
      </c>
      <c r="H130" s="83"/>
      <c r="I130" s="131" t="s">
        <v>323</v>
      </c>
      <c r="J130" s="96"/>
      <c r="K130" s="1"/>
      <c r="L130" s="91"/>
      <c r="M130" s="114"/>
      <c r="N130" s="91"/>
      <c r="O130" s="89"/>
      <c r="P130" s="75"/>
      <c r="Q130" s="91"/>
      <c r="R130" s="91"/>
      <c r="S130" s="91"/>
      <c r="T130" s="9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row>
    <row r="131" ht="94.5" customHeight="1">
      <c r="A131" s="1"/>
      <c r="B131" s="91"/>
      <c r="C131" s="91"/>
      <c r="D131" s="91"/>
      <c r="E131" s="92" t="s">
        <v>259</v>
      </c>
      <c r="F131" s="92" t="s">
        <v>334</v>
      </c>
      <c r="G131" s="82" t="s">
        <v>272</v>
      </c>
      <c r="H131" s="83"/>
      <c r="I131" s="131" t="s">
        <v>323</v>
      </c>
      <c r="J131" s="153"/>
      <c r="K131" s="1"/>
      <c r="L131" s="91"/>
      <c r="M131" s="114"/>
      <c r="N131" s="91"/>
      <c r="O131" s="89"/>
      <c r="P131" s="75"/>
      <c r="Q131" s="91"/>
      <c r="R131" s="91"/>
      <c r="S131" s="91"/>
      <c r="T131" s="9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row>
    <row r="132" ht="67.5" customHeight="1">
      <c r="A132" s="1"/>
      <c r="B132" s="91"/>
      <c r="C132" s="91"/>
      <c r="D132" s="91"/>
      <c r="E132" s="92">
        <v>2.0</v>
      </c>
      <c r="F132" s="92" t="s">
        <v>335</v>
      </c>
      <c r="G132" s="82" t="s">
        <v>272</v>
      </c>
      <c r="H132" s="83"/>
      <c r="I132" s="131" t="s">
        <v>323</v>
      </c>
      <c r="J132" s="154"/>
      <c r="K132" s="1"/>
      <c r="L132" s="91"/>
      <c r="M132" s="114"/>
      <c r="N132" s="91"/>
      <c r="O132" s="89"/>
      <c r="P132" s="75"/>
      <c r="Q132" s="91"/>
      <c r="R132" s="91"/>
      <c r="S132" s="91"/>
      <c r="T132" s="9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row>
    <row r="133" ht="61.5" customHeight="1">
      <c r="A133" s="1"/>
      <c r="B133" s="91"/>
      <c r="C133" s="91"/>
      <c r="D133" s="91"/>
      <c r="E133" s="92">
        <v>3.0</v>
      </c>
      <c r="F133" s="92" t="s">
        <v>336</v>
      </c>
      <c r="G133" s="82" t="s">
        <v>272</v>
      </c>
      <c r="H133" s="83"/>
      <c r="I133" s="131" t="s">
        <v>323</v>
      </c>
      <c r="J133" s="109"/>
      <c r="K133" s="1"/>
      <c r="L133" s="91"/>
      <c r="M133" s="114"/>
      <c r="N133" s="91"/>
      <c r="O133" s="89"/>
      <c r="P133" s="75"/>
      <c r="Q133" s="91"/>
      <c r="R133" s="91"/>
      <c r="S133" s="91"/>
      <c r="T133" s="9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row>
    <row r="134" ht="58.5" customHeight="1">
      <c r="A134" s="1"/>
      <c r="B134" s="91"/>
      <c r="C134" s="91"/>
      <c r="D134" s="91"/>
      <c r="E134" s="97" t="s">
        <v>197</v>
      </c>
      <c r="F134" s="97" t="s">
        <v>337</v>
      </c>
      <c r="G134" s="82" t="s">
        <v>272</v>
      </c>
      <c r="H134" s="83"/>
      <c r="I134" s="131" t="s">
        <v>323</v>
      </c>
      <c r="J134" s="118"/>
      <c r="K134" s="1"/>
      <c r="L134" s="155"/>
      <c r="M134" s="114"/>
      <c r="N134" s="91"/>
      <c r="O134" s="89"/>
      <c r="P134" s="75"/>
      <c r="Q134" s="100"/>
      <c r="R134" s="100"/>
      <c r="S134" s="100"/>
      <c r="T134" s="100"/>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row>
    <row r="135" ht="14.25" customHeight="1">
      <c r="A135" s="1"/>
      <c r="B135" s="156">
        <v>7.0</v>
      </c>
      <c r="C135" s="66" t="s">
        <v>338</v>
      </c>
      <c r="D135" s="31"/>
      <c r="E135" s="31"/>
      <c r="F135" s="32"/>
      <c r="G135" s="157"/>
      <c r="H135" s="83"/>
      <c r="I135" s="136"/>
      <c r="J135" s="148"/>
      <c r="K135" s="70"/>
      <c r="L135" s="71">
        <v>7.0</v>
      </c>
      <c r="M135" s="72">
        <v>0.1</v>
      </c>
      <c r="N135" s="71">
        <f>M136*N136+M140*N140</f>
        <v>0.45</v>
      </c>
      <c r="O135" s="74">
        <f>IFERROR((N135/((M135-SUMIF(L136:L142,"N/A",M136:M142))*10)),0)</f>
        <v>0.45</v>
      </c>
      <c r="P135" s="75">
        <f>(N135/((M135-SUMIF(L136:L142,"N/A",M136:M142))*10))</f>
        <v>0.45</v>
      </c>
      <c r="Q135" s="76" t="s">
        <v>40</v>
      </c>
      <c r="R135" s="77" t="s">
        <v>44</v>
      </c>
      <c r="S135" s="77" t="s">
        <v>45</v>
      </c>
      <c r="T135" s="78" t="s">
        <v>46</v>
      </c>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row>
    <row r="136" ht="114.0" customHeight="1">
      <c r="A136" s="1"/>
      <c r="B136" s="120"/>
      <c r="C136" s="80" t="s">
        <v>339</v>
      </c>
      <c r="D136" s="80">
        <v>7.1</v>
      </c>
      <c r="E136" s="81" t="s">
        <v>111</v>
      </c>
      <c r="F136" s="81" t="s">
        <v>340</v>
      </c>
      <c r="G136" s="82" t="s">
        <v>341</v>
      </c>
      <c r="H136" s="83"/>
      <c r="I136" s="82" t="s">
        <v>342</v>
      </c>
      <c r="J136" s="96"/>
      <c r="K136" s="1"/>
      <c r="L136" s="105" t="s">
        <v>45</v>
      </c>
      <c r="M136" s="88">
        <v>0.05</v>
      </c>
      <c r="N136" s="88">
        <f>IF(L136="A",10,IF(L136="B",6,IF(L136="C",3,IF(L136="D",0,IF(L136="N/A",0,0)))))</f>
        <v>3</v>
      </c>
      <c r="O136" s="89"/>
      <c r="P136" s="75"/>
      <c r="Q136" s="98" t="s">
        <v>343</v>
      </c>
      <c r="R136" s="98" t="s">
        <v>344</v>
      </c>
      <c r="S136" s="98" t="s">
        <v>345</v>
      </c>
      <c r="T136" s="98" t="s">
        <v>346</v>
      </c>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row>
    <row r="137" ht="52.5" customHeight="1">
      <c r="A137" s="1"/>
      <c r="B137" s="91"/>
      <c r="C137" s="91"/>
      <c r="D137" s="91"/>
      <c r="E137" s="92" t="s">
        <v>59</v>
      </c>
      <c r="F137" s="92" t="s">
        <v>347</v>
      </c>
      <c r="G137" s="82" t="s">
        <v>341</v>
      </c>
      <c r="H137" s="83"/>
      <c r="I137" s="82" t="s">
        <v>342</v>
      </c>
      <c r="J137" s="108"/>
      <c r="K137" s="1"/>
      <c r="L137" s="91"/>
      <c r="M137" s="91"/>
      <c r="N137" s="91"/>
      <c r="O137" s="89"/>
      <c r="P137" s="75"/>
      <c r="Q137" s="91"/>
      <c r="R137" s="91"/>
      <c r="S137" s="91"/>
      <c r="T137" s="9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row>
    <row r="138" ht="61.5" customHeight="1">
      <c r="A138" s="1"/>
      <c r="B138" s="91"/>
      <c r="C138" s="91"/>
      <c r="D138" s="91"/>
      <c r="E138" s="92" t="s">
        <v>63</v>
      </c>
      <c r="F138" s="92" t="s">
        <v>348</v>
      </c>
      <c r="G138" s="82" t="s">
        <v>341</v>
      </c>
      <c r="H138" s="83"/>
      <c r="I138" s="82" t="s">
        <v>349</v>
      </c>
      <c r="J138" s="108"/>
      <c r="K138" s="1"/>
      <c r="L138" s="91"/>
      <c r="M138" s="91"/>
      <c r="N138" s="91"/>
      <c r="O138" s="89"/>
      <c r="P138" s="75"/>
      <c r="Q138" s="91"/>
      <c r="R138" s="91"/>
      <c r="S138" s="91"/>
      <c r="T138" s="9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row>
    <row r="139" ht="39.0" customHeight="1">
      <c r="A139" s="1"/>
      <c r="B139" s="91"/>
      <c r="C139" s="100"/>
      <c r="D139" s="100"/>
      <c r="E139" s="92" t="s">
        <v>66</v>
      </c>
      <c r="F139" s="92" t="s">
        <v>350</v>
      </c>
      <c r="G139" s="82" t="s">
        <v>341</v>
      </c>
      <c r="H139" s="83"/>
      <c r="I139" s="82" t="s">
        <v>342</v>
      </c>
      <c r="J139" s="108"/>
      <c r="K139" s="1"/>
      <c r="L139" s="100"/>
      <c r="M139" s="100"/>
      <c r="N139" s="100"/>
      <c r="O139" s="89"/>
      <c r="P139" s="75"/>
      <c r="Q139" s="100"/>
      <c r="R139" s="100"/>
      <c r="S139" s="100"/>
      <c r="T139" s="100"/>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row>
    <row r="140" ht="102.0" customHeight="1">
      <c r="A140" s="1"/>
      <c r="B140" s="91"/>
      <c r="C140" s="80" t="s">
        <v>351</v>
      </c>
      <c r="D140" s="111">
        <v>7.2</v>
      </c>
      <c r="E140" s="92" t="s">
        <v>49</v>
      </c>
      <c r="F140" s="92" t="s">
        <v>352</v>
      </c>
      <c r="G140" s="82" t="s">
        <v>353</v>
      </c>
      <c r="H140" s="83"/>
      <c r="I140" s="82" t="s">
        <v>323</v>
      </c>
      <c r="J140" s="96"/>
      <c r="K140" s="1"/>
      <c r="L140" s="105" t="s">
        <v>44</v>
      </c>
      <c r="M140" s="88">
        <v>0.05</v>
      </c>
      <c r="N140" s="88">
        <f>IF(L140="A",10,IF(L140="B",6,IF(L140="C",3,IF(L140="D",0,IF(L140="N/A",0,0)))))</f>
        <v>6</v>
      </c>
      <c r="O140" s="89"/>
      <c r="P140" s="75"/>
      <c r="Q140" s="98" t="s">
        <v>354</v>
      </c>
      <c r="R140" s="98" t="s">
        <v>355</v>
      </c>
      <c r="S140" s="98" t="s">
        <v>356</v>
      </c>
      <c r="T140" s="98" t="s">
        <v>357</v>
      </c>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row>
    <row r="141" ht="36.75" customHeight="1">
      <c r="A141" s="1"/>
      <c r="B141" s="91"/>
      <c r="C141" s="91"/>
      <c r="D141" s="91"/>
      <c r="E141" s="92">
        <v>2.0</v>
      </c>
      <c r="F141" s="92" t="s">
        <v>358</v>
      </c>
      <c r="G141" s="82" t="s">
        <v>353</v>
      </c>
      <c r="H141" s="83"/>
      <c r="I141" s="82" t="s">
        <v>323</v>
      </c>
      <c r="J141" s="96"/>
      <c r="K141" s="1"/>
      <c r="L141" s="91"/>
      <c r="M141" s="91"/>
      <c r="N141" s="91"/>
      <c r="O141" s="89"/>
      <c r="P141" s="75"/>
      <c r="Q141" s="91"/>
      <c r="R141" s="91"/>
      <c r="S141" s="91"/>
      <c r="T141" s="9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row>
    <row r="142" ht="65.25" customHeight="1">
      <c r="A142" s="1"/>
      <c r="B142" s="91"/>
      <c r="C142" s="91"/>
      <c r="D142" s="91"/>
      <c r="E142" s="97" t="s">
        <v>59</v>
      </c>
      <c r="F142" s="97" t="s">
        <v>359</v>
      </c>
      <c r="G142" s="82" t="s">
        <v>353</v>
      </c>
      <c r="H142" s="83"/>
      <c r="I142" s="82" t="s">
        <v>323</v>
      </c>
      <c r="J142" s="118"/>
      <c r="K142" s="1"/>
      <c r="L142" s="100"/>
      <c r="M142" s="100"/>
      <c r="N142" s="91"/>
      <c r="O142" s="89"/>
      <c r="P142" s="75"/>
      <c r="Q142" s="100"/>
      <c r="R142" s="100"/>
      <c r="S142" s="100"/>
      <c r="T142" s="100"/>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row>
    <row r="143" ht="14.25" customHeight="1">
      <c r="A143" s="1"/>
      <c r="B143" s="158">
        <v>8.0</v>
      </c>
      <c r="C143" s="159" t="s">
        <v>360</v>
      </c>
      <c r="D143" s="31"/>
      <c r="E143" s="31"/>
      <c r="F143" s="48"/>
      <c r="G143" s="160"/>
      <c r="H143" s="83"/>
      <c r="I143" s="136"/>
      <c r="J143" s="148"/>
      <c r="K143" s="70"/>
      <c r="L143" s="71">
        <v>8.0</v>
      </c>
      <c r="M143" s="72">
        <v>0.1</v>
      </c>
      <c r="N143" s="71">
        <f>M144*N144</f>
        <v>0.6</v>
      </c>
      <c r="O143" s="74">
        <f>IFERROR((N143/((M143-SUMIF(L144,"N/A",M144))*10)),0)</f>
        <v>0.6</v>
      </c>
      <c r="P143" s="75">
        <f>(N143/((M143-SUMIF(L144,"N/A",M144))*10))</f>
        <v>0.6</v>
      </c>
      <c r="Q143" s="76" t="s">
        <v>40</v>
      </c>
      <c r="R143" s="77" t="s">
        <v>44</v>
      </c>
      <c r="S143" s="77" t="s">
        <v>45</v>
      </c>
      <c r="T143" s="78" t="s">
        <v>46</v>
      </c>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row>
    <row r="144" ht="87.75" customHeight="1">
      <c r="A144" s="1"/>
      <c r="B144" s="120"/>
      <c r="C144" s="80" t="s">
        <v>361</v>
      </c>
      <c r="D144" s="80">
        <v>8.1</v>
      </c>
      <c r="E144" s="81" t="s">
        <v>49</v>
      </c>
      <c r="F144" s="81" t="s">
        <v>362</v>
      </c>
      <c r="G144" s="82" t="s">
        <v>363</v>
      </c>
      <c r="H144" s="83"/>
      <c r="I144" s="131" t="s">
        <v>364</v>
      </c>
      <c r="J144" s="161"/>
      <c r="K144" s="1"/>
      <c r="L144" s="105" t="s">
        <v>44</v>
      </c>
      <c r="M144" s="88">
        <v>0.1</v>
      </c>
      <c r="N144" s="88">
        <f>IF(L144="A",10,IF(L144="B",6,IF(L144="C",3,IF(L144="D",0,IF(L144="N/A",0,0)))))</f>
        <v>6</v>
      </c>
      <c r="O144" s="89"/>
      <c r="P144" s="75"/>
      <c r="Q144" s="139" t="s">
        <v>365</v>
      </c>
      <c r="R144" s="139" t="s">
        <v>366</v>
      </c>
      <c r="S144" s="139" t="s">
        <v>367</v>
      </c>
      <c r="T144" s="139" t="s">
        <v>368</v>
      </c>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row>
    <row r="145" ht="80.25" customHeight="1">
      <c r="A145" s="1"/>
      <c r="B145" s="91"/>
      <c r="C145" s="91"/>
      <c r="D145" s="91"/>
      <c r="E145" s="92">
        <v>2.0</v>
      </c>
      <c r="F145" s="92" t="s">
        <v>369</v>
      </c>
      <c r="G145" s="82" t="s">
        <v>51</v>
      </c>
      <c r="H145" s="83"/>
      <c r="I145" s="131" t="s">
        <v>370</v>
      </c>
      <c r="J145" s="108"/>
      <c r="K145" s="1"/>
      <c r="L145" s="91"/>
      <c r="M145" s="91"/>
      <c r="N145" s="91"/>
      <c r="O145" s="89"/>
      <c r="P145" s="75"/>
      <c r="Q145" s="91"/>
      <c r="R145" s="91"/>
      <c r="S145" s="91"/>
      <c r="T145" s="9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row>
    <row r="146" ht="87.0" customHeight="1">
      <c r="A146" s="1"/>
      <c r="B146" s="91"/>
      <c r="C146" s="91"/>
      <c r="D146" s="91"/>
      <c r="E146" s="92" t="s">
        <v>59</v>
      </c>
      <c r="F146" s="92" t="s">
        <v>371</v>
      </c>
      <c r="G146" s="82" t="s">
        <v>51</v>
      </c>
      <c r="H146" s="83"/>
      <c r="I146" s="131" t="s">
        <v>370</v>
      </c>
      <c r="J146" s="96"/>
      <c r="K146" s="1"/>
      <c r="L146" s="91"/>
      <c r="M146" s="91"/>
      <c r="N146" s="91"/>
      <c r="O146" s="89"/>
      <c r="P146" s="75"/>
      <c r="Q146" s="91"/>
      <c r="R146" s="91"/>
      <c r="S146" s="91"/>
      <c r="T146" s="9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row>
    <row r="147" ht="108.0" customHeight="1">
      <c r="A147" s="1"/>
      <c r="B147" s="91"/>
      <c r="C147" s="91"/>
      <c r="D147" s="91"/>
      <c r="E147" s="92" t="s">
        <v>63</v>
      </c>
      <c r="F147" s="92" t="s">
        <v>372</v>
      </c>
      <c r="G147" s="82" t="s">
        <v>51</v>
      </c>
      <c r="H147" s="83"/>
      <c r="I147" s="131" t="s">
        <v>370</v>
      </c>
      <c r="J147" s="96"/>
      <c r="K147" s="1"/>
      <c r="L147" s="91"/>
      <c r="M147" s="91"/>
      <c r="N147" s="91"/>
      <c r="O147" s="89"/>
      <c r="P147" s="75"/>
      <c r="Q147" s="91"/>
      <c r="R147" s="91"/>
      <c r="S147" s="91"/>
      <c r="T147" s="9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row>
    <row r="148" ht="94.5" customHeight="1">
      <c r="A148" s="1"/>
      <c r="B148" s="91"/>
      <c r="C148" s="91"/>
      <c r="D148" s="91"/>
      <c r="E148" s="92" t="s">
        <v>66</v>
      </c>
      <c r="F148" s="92" t="s">
        <v>373</v>
      </c>
      <c r="G148" s="82" t="s">
        <v>51</v>
      </c>
      <c r="H148" s="83"/>
      <c r="I148" s="131" t="s">
        <v>370</v>
      </c>
      <c r="J148" s="96"/>
      <c r="K148" s="1"/>
      <c r="L148" s="91"/>
      <c r="M148" s="91"/>
      <c r="N148" s="91"/>
      <c r="O148" s="89"/>
      <c r="P148" s="75"/>
      <c r="Q148" s="91"/>
      <c r="R148" s="91"/>
      <c r="S148" s="91"/>
      <c r="T148" s="9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row>
    <row r="149" ht="105.0" customHeight="1">
      <c r="A149" s="1"/>
      <c r="B149" s="91"/>
      <c r="C149" s="91"/>
      <c r="D149" s="91"/>
      <c r="E149" s="97" t="s">
        <v>69</v>
      </c>
      <c r="F149" s="97" t="s">
        <v>374</v>
      </c>
      <c r="G149" s="82" t="s">
        <v>51</v>
      </c>
      <c r="H149" s="83"/>
      <c r="I149" s="131" t="s">
        <v>370</v>
      </c>
      <c r="J149" s="143"/>
      <c r="K149" s="1"/>
      <c r="L149" s="100"/>
      <c r="M149" s="100"/>
      <c r="N149" s="100"/>
      <c r="O149" s="89"/>
      <c r="P149" s="75"/>
      <c r="Q149" s="100"/>
      <c r="R149" s="100"/>
      <c r="S149" s="100"/>
      <c r="T149" s="100"/>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row>
    <row r="150" ht="14.25" customHeight="1">
      <c r="A150" s="1"/>
      <c r="B150" s="158">
        <v>9.0</v>
      </c>
      <c r="C150" s="159" t="s">
        <v>375</v>
      </c>
      <c r="D150" s="31"/>
      <c r="E150" s="31"/>
      <c r="F150" s="48"/>
      <c r="G150" s="101"/>
      <c r="H150" s="83"/>
      <c r="I150" s="136"/>
      <c r="J150" s="148"/>
      <c r="K150" s="70"/>
      <c r="L150" s="71">
        <v>9.0</v>
      </c>
      <c r="M150" s="72">
        <v>0.1</v>
      </c>
      <c r="N150" s="71">
        <f>M151*N151+M158*N158+M163*N163+M166*N166+M170*N170</f>
        <v>0.62</v>
      </c>
      <c r="O150" s="74">
        <f>IFERROR((N150/((M150-SUMIF(L151:L171,"N/A",M151:M171))*10)),0)</f>
        <v>0.62</v>
      </c>
      <c r="P150" s="75">
        <f>(N150/((M150-SUMIF(L151:L171,"N/A",M151:M171))*10))</f>
        <v>0.62</v>
      </c>
      <c r="Q150" s="76" t="s">
        <v>40</v>
      </c>
      <c r="R150" s="77" t="s">
        <v>44</v>
      </c>
      <c r="S150" s="77" t="s">
        <v>45</v>
      </c>
      <c r="T150" s="78" t="s">
        <v>46</v>
      </c>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row>
    <row r="151" ht="76.5" customHeight="1">
      <c r="A151" s="1"/>
      <c r="B151" s="120"/>
      <c r="C151" s="80" t="s">
        <v>376</v>
      </c>
      <c r="D151" s="80">
        <v>9.1</v>
      </c>
      <c r="E151" s="81" t="s">
        <v>111</v>
      </c>
      <c r="F151" s="81" t="s">
        <v>377</v>
      </c>
      <c r="G151" s="82" t="s">
        <v>51</v>
      </c>
      <c r="H151" s="83"/>
      <c r="I151" s="131" t="s">
        <v>378</v>
      </c>
      <c r="J151" s="161"/>
      <c r="K151" s="1"/>
      <c r="L151" s="105" t="s">
        <v>45</v>
      </c>
      <c r="M151" s="88">
        <v>0.02</v>
      </c>
      <c r="N151" s="88">
        <f>IF(L151="A",10,IF(L151="B",6,IF(L151="C",3,IF(L151="D",0,IF(L151="N/A",0,0)))))</f>
        <v>3</v>
      </c>
      <c r="O151" s="89"/>
      <c r="P151" s="75"/>
      <c r="Q151" s="139" t="s">
        <v>379</v>
      </c>
      <c r="R151" s="139" t="s">
        <v>380</v>
      </c>
      <c r="S151" s="139" t="s">
        <v>381</v>
      </c>
      <c r="T151" s="139" t="s">
        <v>382</v>
      </c>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row>
    <row r="152" ht="98.25" customHeight="1">
      <c r="A152" s="1"/>
      <c r="B152" s="91"/>
      <c r="C152" s="91"/>
      <c r="D152" s="91"/>
      <c r="E152" s="92" t="s">
        <v>59</v>
      </c>
      <c r="F152" s="92" t="s">
        <v>383</v>
      </c>
      <c r="G152" s="82" t="s">
        <v>51</v>
      </c>
      <c r="H152" s="83"/>
      <c r="I152" s="82" t="s">
        <v>384</v>
      </c>
      <c r="J152" s="108"/>
      <c r="K152" s="1"/>
      <c r="L152" s="91"/>
      <c r="M152" s="91"/>
      <c r="N152" s="91"/>
      <c r="O152" s="89"/>
      <c r="P152" s="75"/>
      <c r="Q152" s="91"/>
      <c r="R152" s="91"/>
      <c r="S152" s="91"/>
      <c r="T152" s="9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row>
    <row r="153" ht="90.0" customHeight="1">
      <c r="A153" s="1"/>
      <c r="B153" s="91"/>
      <c r="C153" s="91"/>
      <c r="D153" s="91"/>
      <c r="E153" s="92" t="s">
        <v>187</v>
      </c>
      <c r="F153" s="92" t="s">
        <v>385</v>
      </c>
      <c r="G153" s="82" t="s">
        <v>51</v>
      </c>
      <c r="H153" s="83"/>
      <c r="I153" s="82" t="s">
        <v>386</v>
      </c>
      <c r="J153" s="108"/>
      <c r="K153" s="1"/>
      <c r="L153" s="91"/>
      <c r="M153" s="91"/>
      <c r="N153" s="91"/>
      <c r="O153" s="89"/>
      <c r="P153" s="75"/>
      <c r="Q153" s="91"/>
      <c r="R153" s="91"/>
      <c r="S153" s="91"/>
      <c r="T153" s="9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row>
    <row r="154" ht="69.0" customHeight="1">
      <c r="A154" s="1"/>
      <c r="B154" s="91"/>
      <c r="C154" s="91"/>
      <c r="D154" s="91"/>
      <c r="E154" s="92">
        <v>2.0</v>
      </c>
      <c r="F154" s="92" t="s">
        <v>387</v>
      </c>
      <c r="G154" s="82" t="s">
        <v>51</v>
      </c>
      <c r="H154" s="83"/>
      <c r="I154" s="82" t="s">
        <v>388</v>
      </c>
      <c r="J154" s="108"/>
      <c r="K154" s="1"/>
      <c r="L154" s="91"/>
      <c r="M154" s="91"/>
      <c r="N154" s="91"/>
      <c r="O154" s="89"/>
      <c r="P154" s="75"/>
      <c r="Q154" s="91"/>
      <c r="R154" s="91"/>
      <c r="S154" s="91"/>
      <c r="T154" s="9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row>
    <row r="155" ht="76.5" customHeight="1">
      <c r="A155" s="1"/>
      <c r="B155" s="91"/>
      <c r="C155" s="91"/>
      <c r="D155" s="91"/>
      <c r="E155" s="92">
        <v>3.0</v>
      </c>
      <c r="F155" s="92" t="s">
        <v>389</v>
      </c>
      <c r="G155" s="82" t="s">
        <v>146</v>
      </c>
      <c r="H155" s="83"/>
      <c r="I155" s="82" t="s">
        <v>390</v>
      </c>
      <c r="J155" s="108"/>
      <c r="K155" s="1"/>
      <c r="L155" s="91"/>
      <c r="M155" s="91"/>
      <c r="N155" s="91"/>
      <c r="O155" s="89"/>
      <c r="P155" s="75"/>
      <c r="Q155" s="91"/>
      <c r="R155" s="91"/>
      <c r="S155" s="91"/>
      <c r="T155" s="9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row>
    <row r="156" ht="43.5" customHeight="1">
      <c r="A156" s="1"/>
      <c r="B156" s="91"/>
      <c r="C156" s="91"/>
      <c r="D156" s="91"/>
      <c r="E156" s="92">
        <v>4.0</v>
      </c>
      <c r="F156" s="92" t="s">
        <v>391</v>
      </c>
      <c r="G156" s="82" t="s">
        <v>51</v>
      </c>
      <c r="H156" s="83"/>
      <c r="I156" s="82" t="s">
        <v>392</v>
      </c>
      <c r="J156" s="108"/>
      <c r="K156" s="1"/>
      <c r="L156" s="91"/>
      <c r="M156" s="91"/>
      <c r="N156" s="91"/>
      <c r="O156" s="89"/>
      <c r="P156" s="75"/>
      <c r="Q156" s="91"/>
      <c r="R156" s="91"/>
      <c r="S156" s="91"/>
      <c r="T156" s="9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row>
    <row r="157" ht="85.5" customHeight="1">
      <c r="A157" s="1"/>
      <c r="B157" s="91"/>
      <c r="C157" s="100"/>
      <c r="D157" s="100"/>
      <c r="E157" s="92" t="s">
        <v>66</v>
      </c>
      <c r="F157" s="92" t="s">
        <v>393</v>
      </c>
      <c r="G157" s="82" t="s">
        <v>51</v>
      </c>
      <c r="H157" s="83"/>
      <c r="I157" s="82" t="s">
        <v>394</v>
      </c>
      <c r="J157" s="108"/>
      <c r="K157" s="110"/>
      <c r="L157" s="100"/>
      <c r="M157" s="100"/>
      <c r="N157" s="100"/>
      <c r="O157" s="89"/>
      <c r="P157" s="75"/>
      <c r="Q157" s="100"/>
      <c r="R157" s="100"/>
      <c r="S157" s="100"/>
      <c r="T157" s="100"/>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row>
    <row r="158" ht="69.0" customHeight="1">
      <c r="A158" s="1"/>
      <c r="B158" s="91"/>
      <c r="C158" s="111" t="s">
        <v>395</v>
      </c>
      <c r="D158" s="111">
        <v>9.2</v>
      </c>
      <c r="E158" s="92" t="s">
        <v>111</v>
      </c>
      <c r="F158" s="92" t="s">
        <v>396</v>
      </c>
      <c r="G158" s="82" t="s">
        <v>51</v>
      </c>
      <c r="H158" s="83"/>
      <c r="I158" s="82" t="s">
        <v>397</v>
      </c>
      <c r="J158" s="93"/>
      <c r="K158" s="1"/>
      <c r="L158" s="105" t="s">
        <v>44</v>
      </c>
      <c r="M158" s="88">
        <v>0.03</v>
      </c>
      <c r="N158" s="88">
        <f>IF(L158="A",10,IF(L158="B",6,IF(L158="C",3,IF(L158="D",0,IF(L158="N/A",0,0)))))</f>
        <v>6</v>
      </c>
      <c r="O158" s="89"/>
      <c r="P158" s="75"/>
      <c r="Q158" s="139" t="s">
        <v>398</v>
      </c>
      <c r="R158" s="139" t="s">
        <v>399</v>
      </c>
      <c r="S158" s="139" t="s">
        <v>400</v>
      </c>
      <c r="T158" s="139" t="s">
        <v>401</v>
      </c>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row>
    <row r="159" ht="57.75" customHeight="1">
      <c r="A159" s="1"/>
      <c r="B159" s="91"/>
      <c r="C159" s="91"/>
      <c r="D159" s="91"/>
      <c r="E159" s="92" t="s">
        <v>59</v>
      </c>
      <c r="F159" s="92" t="s">
        <v>402</v>
      </c>
      <c r="G159" s="82" t="s">
        <v>146</v>
      </c>
      <c r="H159" s="83"/>
      <c r="I159" s="82" t="s">
        <v>403</v>
      </c>
      <c r="J159" s="108"/>
      <c r="K159" s="1"/>
      <c r="L159" s="91"/>
      <c r="M159" s="91"/>
      <c r="N159" s="91"/>
      <c r="O159" s="89"/>
      <c r="P159" s="75"/>
      <c r="Q159" s="91"/>
      <c r="R159" s="91"/>
      <c r="S159" s="91"/>
      <c r="T159" s="9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row>
    <row r="160" ht="196.5" customHeight="1">
      <c r="A160" s="1"/>
      <c r="B160" s="91"/>
      <c r="C160" s="91"/>
      <c r="D160" s="91"/>
      <c r="E160" s="92" t="s">
        <v>63</v>
      </c>
      <c r="F160" s="92" t="s">
        <v>404</v>
      </c>
      <c r="G160" s="82" t="s">
        <v>51</v>
      </c>
      <c r="H160" s="83"/>
      <c r="I160" s="82" t="s">
        <v>405</v>
      </c>
      <c r="J160" s="108"/>
      <c r="K160" s="1"/>
      <c r="L160" s="91"/>
      <c r="M160" s="91"/>
      <c r="N160" s="91"/>
      <c r="O160" s="89"/>
      <c r="P160" s="75"/>
      <c r="Q160" s="91"/>
      <c r="R160" s="91"/>
      <c r="S160" s="91"/>
      <c r="T160" s="9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row>
    <row r="161" ht="159.75" customHeight="1">
      <c r="A161" s="1"/>
      <c r="B161" s="91"/>
      <c r="C161" s="91"/>
      <c r="D161" s="91"/>
      <c r="E161" s="92" t="s">
        <v>66</v>
      </c>
      <c r="F161" s="92" t="s">
        <v>406</v>
      </c>
      <c r="G161" s="82" t="s">
        <v>329</v>
      </c>
      <c r="H161" s="83"/>
      <c r="I161" s="82" t="s">
        <v>407</v>
      </c>
      <c r="J161" s="96"/>
      <c r="K161" s="1"/>
      <c r="L161" s="91"/>
      <c r="M161" s="91"/>
      <c r="N161" s="91"/>
      <c r="O161" s="89"/>
      <c r="P161" s="75"/>
      <c r="Q161" s="91"/>
      <c r="R161" s="91"/>
      <c r="S161" s="91"/>
      <c r="T161" s="9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row>
    <row r="162" ht="49.5" customHeight="1">
      <c r="A162" s="1"/>
      <c r="B162" s="91"/>
      <c r="C162" s="100"/>
      <c r="D162" s="100"/>
      <c r="E162" s="92" t="s">
        <v>69</v>
      </c>
      <c r="F162" s="92" t="s">
        <v>408</v>
      </c>
      <c r="G162" s="82" t="s">
        <v>329</v>
      </c>
      <c r="H162" s="83"/>
      <c r="I162" s="82" t="s">
        <v>409</v>
      </c>
      <c r="J162" s="162"/>
      <c r="K162" s="110"/>
      <c r="L162" s="100"/>
      <c r="M162" s="100"/>
      <c r="N162" s="100"/>
      <c r="O162" s="89"/>
      <c r="P162" s="75"/>
      <c r="Q162" s="100"/>
      <c r="R162" s="100"/>
      <c r="S162" s="100"/>
      <c r="T162" s="100"/>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row>
    <row r="163" ht="148.5" customHeight="1">
      <c r="A163" s="1"/>
      <c r="B163" s="91"/>
      <c r="C163" s="111" t="s">
        <v>410</v>
      </c>
      <c r="D163" s="111">
        <v>9.3</v>
      </c>
      <c r="E163" s="92" t="s">
        <v>49</v>
      </c>
      <c r="F163" s="92" t="s">
        <v>411</v>
      </c>
      <c r="G163" s="82" t="s">
        <v>51</v>
      </c>
      <c r="H163" s="83"/>
      <c r="I163" s="82" t="s">
        <v>412</v>
      </c>
      <c r="J163" s="96"/>
      <c r="L163" s="105" t="s">
        <v>44</v>
      </c>
      <c r="M163" s="88">
        <v>0.02</v>
      </c>
      <c r="N163" s="88">
        <f>IF(L163="A",10,IF(L163="B",6,IF(L163="C",3,IF(L163="D",0,IF(L163="N/A",0,0)))))</f>
        <v>6</v>
      </c>
      <c r="O163" s="89"/>
      <c r="P163" s="75"/>
      <c r="Q163" s="139" t="s">
        <v>413</v>
      </c>
      <c r="R163" s="139" t="s">
        <v>414</v>
      </c>
      <c r="S163" s="139" t="s">
        <v>415</v>
      </c>
      <c r="T163" s="139" t="s">
        <v>416</v>
      </c>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row>
    <row r="164" ht="57.0" customHeight="1">
      <c r="A164" s="1"/>
      <c r="B164" s="91"/>
      <c r="C164" s="91"/>
      <c r="D164" s="91"/>
      <c r="E164" s="92">
        <v>2.0</v>
      </c>
      <c r="F164" s="92" t="s">
        <v>417</v>
      </c>
      <c r="G164" s="82" t="s">
        <v>146</v>
      </c>
      <c r="H164" s="83"/>
      <c r="I164" s="82" t="s">
        <v>418</v>
      </c>
      <c r="J164" s="107"/>
      <c r="L164" s="91"/>
      <c r="M164" s="91"/>
      <c r="N164" s="91"/>
      <c r="O164" s="89"/>
      <c r="P164" s="75"/>
      <c r="Q164" s="91"/>
      <c r="R164" s="91"/>
      <c r="S164" s="91"/>
      <c r="T164" s="9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row>
    <row r="165" ht="43.5" customHeight="1">
      <c r="A165" s="1"/>
      <c r="B165" s="91"/>
      <c r="C165" s="100"/>
      <c r="D165" s="100"/>
      <c r="E165" s="92" t="s">
        <v>59</v>
      </c>
      <c r="F165" s="92" t="s">
        <v>419</v>
      </c>
      <c r="G165" s="82" t="s">
        <v>51</v>
      </c>
      <c r="H165" s="83"/>
      <c r="I165" s="82" t="s">
        <v>420</v>
      </c>
      <c r="J165" s="108"/>
      <c r="K165" s="163"/>
      <c r="L165" s="100"/>
      <c r="M165" s="100"/>
      <c r="N165" s="100"/>
      <c r="O165" s="89"/>
      <c r="P165" s="75"/>
      <c r="Q165" s="100"/>
      <c r="R165" s="100"/>
      <c r="S165" s="100"/>
      <c r="T165" s="100"/>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row>
    <row r="166" ht="49.5" customHeight="1">
      <c r="A166" s="1"/>
      <c r="B166" s="91"/>
      <c r="C166" s="111" t="s">
        <v>421</v>
      </c>
      <c r="D166" s="111">
        <v>9.4</v>
      </c>
      <c r="E166" s="92" t="s">
        <v>111</v>
      </c>
      <c r="F166" s="92" t="s">
        <v>422</v>
      </c>
      <c r="G166" s="82" t="s">
        <v>51</v>
      </c>
      <c r="H166" s="83"/>
      <c r="I166" s="82" t="s">
        <v>423</v>
      </c>
      <c r="J166" s="96"/>
      <c r="K166" s="1"/>
      <c r="L166" s="105" t="s">
        <v>40</v>
      </c>
      <c r="M166" s="88">
        <v>0.02</v>
      </c>
      <c r="N166" s="88">
        <f>IF(L166="A",10,IF(L166="B",6,IF(L166="C",3,IF(L166="D",0,IF(L166="N/A",0,0)))))</f>
        <v>10</v>
      </c>
      <c r="O166" s="89"/>
      <c r="P166" s="75"/>
      <c r="Q166" s="139" t="s">
        <v>424</v>
      </c>
      <c r="R166" s="139" t="s">
        <v>425</v>
      </c>
      <c r="S166" s="139" t="s">
        <v>426</v>
      </c>
      <c r="T166" s="139" t="s">
        <v>427</v>
      </c>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row>
    <row r="167" ht="56.25" customHeight="1">
      <c r="A167" s="1"/>
      <c r="B167" s="91"/>
      <c r="C167" s="91"/>
      <c r="D167" s="91"/>
      <c r="E167" s="92" t="s">
        <v>59</v>
      </c>
      <c r="F167" s="92" t="s">
        <v>428</v>
      </c>
      <c r="G167" s="82" t="s">
        <v>51</v>
      </c>
      <c r="H167" s="83"/>
      <c r="I167" s="82" t="s">
        <v>429</v>
      </c>
      <c r="J167" s="96"/>
      <c r="K167" s="1"/>
      <c r="L167" s="91"/>
      <c r="M167" s="91"/>
      <c r="N167" s="91"/>
      <c r="O167" s="89"/>
      <c r="P167" s="75"/>
      <c r="Q167" s="91"/>
      <c r="R167" s="91"/>
      <c r="S167" s="91"/>
      <c r="T167" s="9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row>
    <row r="168" ht="117.0" customHeight="1">
      <c r="A168" s="1"/>
      <c r="B168" s="91"/>
      <c r="C168" s="91"/>
      <c r="D168" s="91"/>
      <c r="E168" s="92" t="s">
        <v>63</v>
      </c>
      <c r="F168" s="92" t="s">
        <v>430</v>
      </c>
      <c r="G168" s="82" t="s">
        <v>51</v>
      </c>
      <c r="H168" s="83"/>
      <c r="I168" s="82" t="s">
        <v>429</v>
      </c>
      <c r="J168" s="107"/>
      <c r="K168" s="1"/>
      <c r="L168" s="91"/>
      <c r="M168" s="91"/>
      <c r="N168" s="91"/>
      <c r="O168" s="89"/>
      <c r="P168" s="75"/>
      <c r="Q168" s="91"/>
      <c r="R168" s="91"/>
      <c r="S168" s="91"/>
      <c r="T168" s="9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row>
    <row r="169" ht="68.25" customHeight="1">
      <c r="A169" s="1"/>
      <c r="B169" s="91"/>
      <c r="C169" s="100"/>
      <c r="D169" s="100"/>
      <c r="E169" s="92" t="s">
        <v>66</v>
      </c>
      <c r="F169" s="92" t="s">
        <v>431</v>
      </c>
      <c r="G169" s="82" t="s">
        <v>51</v>
      </c>
      <c r="H169" s="83"/>
      <c r="I169" s="82" t="s">
        <v>429</v>
      </c>
      <c r="J169" s="96"/>
      <c r="K169" s="110"/>
      <c r="L169" s="100"/>
      <c r="M169" s="100"/>
      <c r="N169" s="100"/>
      <c r="O169" s="89"/>
      <c r="P169" s="75"/>
      <c r="Q169" s="100"/>
      <c r="R169" s="100"/>
      <c r="S169" s="100"/>
      <c r="T169" s="100"/>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row>
    <row r="170" ht="90.0" customHeight="1">
      <c r="A170" s="1"/>
      <c r="B170" s="91"/>
      <c r="C170" s="111" t="s">
        <v>432</v>
      </c>
      <c r="D170" s="111">
        <v>9.5</v>
      </c>
      <c r="E170" s="92" t="s">
        <v>49</v>
      </c>
      <c r="F170" s="92" t="s">
        <v>433</v>
      </c>
      <c r="G170" s="82" t="s">
        <v>51</v>
      </c>
      <c r="H170" s="83"/>
      <c r="I170" s="82" t="s">
        <v>429</v>
      </c>
      <c r="J170" s="94"/>
      <c r="K170" s="1"/>
      <c r="L170" s="105" t="s">
        <v>44</v>
      </c>
      <c r="M170" s="88">
        <v>0.01</v>
      </c>
      <c r="N170" s="88">
        <f>IF(L170="A",10,IF(L170="B",6,IF(L170="C",3,IF(L170="D",0,IF(L170="N/A",0,0)))))</f>
        <v>6</v>
      </c>
      <c r="O170" s="89"/>
      <c r="P170" s="75"/>
      <c r="Q170" s="139" t="s">
        <v>434</v>
      </c>
      <c r="R170" s="139" t="s">
        <v>435</v>
      </c>
      <c r="S170" s="139" t="s">
        <v>436</v>
      </c>
      <c r="T170" s="139" t="s">
        <v>437</v>
      </c>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row>
    <row r="171" ht="105.0" customHeight="1">
      <c r="A171" s="1"/>
      <c r="B171" s="91"/>
      <c r="C171" s="91"/>
      <c r="D171" s="91"/>
      <c r="E171" s="97">
        <v>2.0</v>
      </c>
      <c r="F171" s="97" t="s">
        <v>438</v>
      </c>
      <c r="G171" s="82" t="s">
        <v>51</v>
      </c>
      <c r="H171" s="83"/>
      <c r="I171" s="98" t="s">
        <v>439</v>
      </c>
      <c r="J171" s="164"/>
      <c r="K171" s="1"/>
      <c r="L171" s="100"/>
      <c r="M171" s="100"/>
      <c r="N171" s="100"/>
      <c r="O171" s="89"/>
      <c r="P171" s="75"/>
      <c r="Q171" s="100"/>
      <c r="R171" s="100"/>
      <c r="S171" s="100"/>
      <c r="T171" s="100"/>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row>
    <row r="172" ht="14.25" customHeight="1">
      <c r="A172" s="1"/>
      <c r="B172" s="158">
        <v>10.0</v>
      </c>
      <c r="C172" s="159" t="s">
        <v>47</v>
      </c>
      <c r="D172" s="31"/>
      <c r="E172" s="31"/>
      <c r="F172" s="48"/>
      <c r="G172" s="165"/>
      <c r="H172" s="83"/>
      <c r="I172" s="136"/>
      <c r="J172" s="148"/>
      <c r="K172" s="70"/>
      <c r="L172" s="71">
        <v>10.0</v>
      </c>
      <c r="M172" s="72">
        <v>0.05</v>
      </c>
      <c r="N172" s="71">
        <f>M173*N173+M180*N180</f>
        <v>0.21</v>
      </c>
      <c r="O172" s="74">
        <f>IFERROR((N172/((M172-SUMIF(L173:L184,"N/A",M173:M184))*10)),0)</f>
        <v>0.42</v>
      </c>
      <c r="P172" s="75">
        <f>(N172/((M172-SUMIF(L173:L184,"N/A",M173:M184))*10))</f>
        <v>0.42</v>
      </c>
      <c r="Q172" s="76" t="s">
        <v>40</v>
      </c>
      <c r="R172" s="77" t="s">
        <v>44</v>
      </c>
      <c r="S172" s="77" t="s">
        <v>45</v>
      </c>
      <c r="T172" s="78" t="s">
        <v>46</v>
      </c>
      <c r="U172" s="1"/>
      <c r="V172" s="1">
        <f>IFERROR((N172/((M172-SUMIF(L173:L184,"N/A",M173:M184))*10)),0)</f>
        <v>0.42</v>
      </c>
      <c r="W172" s="1"/>
      <c r="X172" s="1"/>
      <c r="Y172" s="1"/>
      <c r="Z172" s="1"/>
      <c r="AA172" s="1"/>
      <c r="AB172" s="1"/>
      <c r="AC172" s="1"/>
      <c r="AD172" s="1"/>
      <c r="AE172" s="1"/>
      <c r="AF172" s="1"/>
      <c r="AG172" s="1"/>
      <c r="AH172" s="1"/>
      <c r="AI172" s="1"/>
      <c r="AJ172" s="1"/>
      <c r="AK172" s="1"/>
      <c r="AL172" s="1"/>
      <c r="AM172" s="1"/>
      <c r="AN172" s="1"/>
      <c r="AO172" s="1"/>
      <c r="AP172" s="1"/>
      <c r="AQ172" s="1"/>
      <c r="AR172" s="1"/>
    </row>
    <row r="173" ht="111.0" customHeight="1">
      <c r="A173" s="1"/>
      <c r="B173" s="120"/>
      <c r="C173" s="80" t="s">
        <v>440</v>
      </c>
      <c r="D173" s="80">
        <v>10.1</v>
      </c>
      <c r="E173" s="81" t="s">
        <v>441</v>
      </c>
      <c r="F173" s="81" t="s">
        <v>442</v>
      </c>
      <c r="G173" s="82" t="s">
        <v>146</v>
      </c>
      <c r="H173" s="83"/>
      <c r="I173" s="131" t="s">
        <v>443</v>
      </c>
      <c r="J173" s="161"/>
      <c r="K173" s="1"/>
      <c r="L173" s="105" t="s">
        <v>45</v>
      </c>
      <c r="M173" s="88">
        <v>0.03</v>
      </c>
      <c r="N173" s="88">
        <f>IF(L173="A",10,IF(L173="B",6,IF(L173="C",3,IF(L173="D",0,IF(L173="N/A",0,0)))))</f>
        <v>3</v>
      </c>
      <c r="O173" s="89"/>
      <c r="P173" s="75"/>
      <c r="Q173" s="139" t="s">
        <v>444</v>
      </c>
      <c r="R173" s="139" t="s">
        <v>445</v>
      </c>
      <c r="S173" s="139" t="s">
        <v>446</v>
      </c>
      <c r="T173" s="139" t="s">
        <v>447</v>
      </c>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row>
    <row r="174" ht="40.5" customHeight="1">
      <c r="A174" s="1"/>
      <c r="B174" s="91"/>
      <c r="C174" s="91"/>
      <c r="D174" s="91"/>
      <c r="E174" s="92">
        <v>2.0</v>
      </c>
      <c r="F174" s="92" t="s">
        <v>448</v>
      </c>
      <c r="G174" s="82" t="s">
        <v>51</v>
      </c>
      <c r="H174" s="83"/>
      <c r="I174" s="82" t="s">
        <v>449</v>
      </c>
      <c r="J174" s="96"/>
      <c r="K174" s="1"/>
      <c r="L174" s="91"/>
      <c r="M174" s="91"/>
      <c r="N174" s="91"/>
      <c r="O174" s="89"/>
      <c r="P174" s="75"/>
      <c r="Q174" s="91"/>
      <c r="R174" s="91"/>
      <c r="S174" s="91"/>
      <c r="T174" s="9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row>
    <row r="175" ht="54.75" customHeight="1">
      <c r="A175" s="1"/>
      <c r="B175" s="91"/>
      <c r="C175" s="91"/>
      <c r="D175" s="91"/>
      <c r="E175" s="92" t="s">
        <v>59</v>
      </c>
      <c r="F175" s="92" t="s">
        <v>450</v>
      </c>
      <c r="G175" s="82" t="s">
        <v>51</v>
      </c>
      <c r="H175" s="83"/>
      <c r="I175" s="82" t="s">
        <v>451</v>
      </c>
      <c r="J175" s="107"/>
      <c r="K175" s="1"/>
      <c r="L175" s="91"/>
      <c r="M175" s="91"/>
      <c r="N175" s="91"/>
      <c r="O175" s="89"/>
      <c r="P175" s="75"/>
      <c r="Q175" s="91"/>
      <c r="R175" s="91"/>
      <c r="S175" s="91"/>
      <c r="T175" s="9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row>
    <row r="176" ht="64.5" customHeight="1">
      <c r="A176" s="1"/>
      <c r="B176" s="91"/>
      <c r="C176" s="91"/>
      <c r="D176" s="91"/>
      <c r="E176" s="92" t="s">
        <v>63</v>
      </c>
      <c r="F176" s="92" t="s">
        <v>452</v>
      </c>
      <c r="G176" s="82" t="s">
        <v>51</v>
      </c>
      <c r="H176" s="83"/>
      <c r="I176" s="82" t="s">
        <v>451</v>
      </c>
      <c r="J176" s="108"/>
      <c r="K176" s="1"/>
      <c r="L176" s="91"/>
      <c r="M176" s="91"/>
      <c r="N176" s="91"/>
      <c r="O176" s="89"/>
      <c r="P176" s="75"/>
      <c r="Q176" s="91"/>
      <c r="R176" s="91"/>
      <c r="S176" s="91"/>
      <c r="T176" s="9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row>
    <row r="177" ht="72.0" customHeight="1">
      <c r="A177" s="1"/>
      <c r="B177" s="91"/>
      <c r="C177" s="91"/>
      <c r="D177" s="91"/>
      <c r="E177" s="92" t="s">
        <v>221</v>
      </c>
      <c r="F177" s="92" t="s">
        <v>453</v>
      </c>
      <c r="G177" s="82" t="s">
        <v>51</v>
      </c>
      <c r="H177" s="83"/>
      <c r="I177" s="82" t="s">
        <v>454</v>
      </c>
      <c r="J177" s="96"/>
      <c r="K177" s="1"/>
      <c r="L177" s="91"/>
      <c r="M177" s="91"/>
      <c r="N177" s="91"/>
      <c r="O177" s="89"/>
      <c r="P177" s="75"/>
      <c r="Q177" s="91"/>
      <c r="R177" s="91"/>
      <c r="S177" s="91"/>
      <c r="T177" s="9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row>
    <row r="178" ht="55.5" customHeight="1">
      <c r="A178" s="1"/>
      <c r="B178" s="91"/>
      <c r="C178" s="91"/>
      <c r="D178" s="91"/>
      <c r="E178" s="92">
        <v>2.0</v>
      </c>
      <c r="F178" s="92" t="s">
        <v>455</v>
      </c>
      <c r="G178" s="82" t="s">
        <v>51</v>
      </c>
      <c r="H178" s="83"/>
      <c r="I178" s="82" t="s">
        <v>454</v>
      </c>
      <c r="J178" s="108"/>
      <c r="K178" s="1"/>
      <c r="L178" s="91"/>
      <c r="M178" s="91"/>
      <c r="N178" s="91"/>
      <c r="O178" s="89"/>
      <c r="P178" s="75"/>
      <c r="Q178" s="91"/>
      <c r="R178" s="91"/>
      <c r="S178" s="91"/>
      <c r="T178" s="9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row>
    <row r="179" ht="55.5" customHeight="1">
      <c r="A179" s="1"/>
      <c r="B179" s="100"/>
      <c r="C179" s="100"/>
      <c r="D179" s="100"/>
      <c r="E179" s="92" t="s">
        <v>69</v>
      </c>
      <c r="F179" s="92" t="s">
        <v>456</v>
      </c>
      <c r="G179" s="82" t="s">
        <v>51</v>
      </c>
      <c r="H179" s="83"/>
      <c r="I179" s="82" t="s">
        <v>451</v>
      </c>
      <c r="J179" s="108"/>
      <c r="K179" s="110"/>
      <c r="L179" s="100"/>
      <c r="M179" s="100"/>
      <c r="N179" s="100"/>
      <c r="O179" s="89"/>
      <c r="P179" s="75"/>
      <c r="Q179" s="100"/>
      <c r="R179" s="100"/>
      <c r="S179" s="100"/>
      <c r="T179" s="100"/>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row>
    <row r="180" ht="122.25" customHeight="1">
      <c r="A180" s="1"/>
      <c r="B180" s="121"/>
      <c r="C180" s="111" t="s">
        <v>457</v>
      </c>
      <c r="D180" s="111">
        <v>10.2</v>
      </c>
      <c r="E180" s="92" t="s">
        <v>111</v>
      </c>
      <c r="F180" s="92" t="s">
        <v>458</v>
      </c>
      <c r="G180" s="82" t="s">
        <v>51</v>
      </c>
      <c r="H180" s="83"/>
      <c r="I180" s="82" t="s">
        <v>459</v>
      </c>
      <c r="J180" s="96"/>
      <c r="K180" s="1"/>
      <c r="L180" s="105" t="s">
        <v>44</v>
      </c>
      <c r="M180" s="88">
        <v>0.02</v>
      </c>
      <c r="N180" s="88">
        <f>IF(L180="A",10,IF(L180="B",6,IF(L180="C",3,IF(L180="D",0,IF(L180="N/A",0,0)))))</f>
        <v>6</v>
      </c>
      <c r="O180" s="89"/>
      <c r="P180" s="75"/>
      <c r="Q180" s="139" t="s">
        <v>460</v>
      </c>
      <c r="R180" s="139" t="s">
        <v>461</v>
      </c>
      <c r="S180" s="139" t="s">
        <v>462</v>
      </c>
      <c r="T180" s="139" t="s">
        <v>463</v>
      </c>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row>
    <row r="181" ht="70.5" customHeight="1">
      <c r="A181" s="1"/>
      <c r="B181" s="91"/>
      <c r="C181" s="91"/>
      <c r="D181" s="91"/>
      <c r="E181" s="92" t="s">
        <v>59</v>
      </c>
      <c r="F181" s="92" t="s">
        <v>464</v>
      </c>
      <c r="G181" s="82" t="s">
        <v>51</v>
      </c>
      <c r="H181" s="83"/>
      <c r="I181" s="82" t="s">
        <v>465</v>
      </c>
      <c r="J181" s="96"/>
      <c r="K181" s="1"/>
      <c r="L181" s="91"/>
      <c r="M181" s="91"/>
      <c r="N181" s="91"/>
      <c r="O181" s="89"/>
      <c r="P181" s="75"/>
      <c r="Q181" s="91"/>
      <c r="R181" s="91"/>
      <c r="S181" s="91"/>
      <c r="T181" s="9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row>
    <row r="182" ht="45.75" customHeight="1">
      <c r="A182" s="1"/>
      <c r="B182" s="91"/>
      <c r="C182" s="91"/>
      <c r="D182" s="91"/>
      <c r="E182" s="92" t="s">
        <v>63</v>
      </c>
      <c r="F182" s="92" t="s">
        <v>466</v>
      </c>
      <c r="G182" s="82" t="s">
        <v>51</v>
      </c>
      <c r="H182" s="83"/>
      <c r="I182" s="82" t="s">
        <v>465</v>
      </c>
      <c r="J182" s="108"/>
      <c r="K182" s="1"/>
      <c r="L182" s="91"/>
      <c r="M182" s="91"/>
      <c r="N182" s="91"/>
      <c r="O182" s="89"/>
      <c r="P182" s="75"/>
      <c r="Q182" s="91"/>
      <c r="R182" s="91"/>
      <c r="S182" s="91"/>
      <c r="T182" s="9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row>
    <row r="183" ht="48.0" customHeight="1">
      <c r="A183" s="1"/>
      <c r="B183" s="91"/>
      <c r="C183" s="91"/>
      <c r="D183" s="91"/>
      <c r="E183" s="92" t="s">
        <v>66</v>
      </c>
      <c r="F183" s="92" t="s">
        <v>467</v>
      </c>
      <c r="G183" s="82" t="s">
        <v>51</v>
      </c>
      <c r="H183" s="83"/>
      <c r="I183" s="82" t="s">
        <v>465</v>
      </c>
      <c r="J183" s="108"/>
      <c r="K183" s="1"/>
      <c r="L183" s="91"/>
      <c r="M183" s="91"/>
      <c r="N183" s="91"/>
      <c r="O183" s="89"/>
      <c r="P183" s="75"/>
      <c r="Q183" s="91"/>
      <c r="R183" s="91"/>
      <c r="S183" s="91"/>
      <c r="T183" s="9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row>
    <row r="184" ht="33.0" customHeight="1">
      <c r="A184" s="1"/>
      <c r="B184" s="91"/>
      <c r="C184" s="91"/>
      <c r="D184" s="91"/>
      <c r="E184" s="97" t="s">
        <v>69</v>
      </c>
      <c r="F184" s="97" t="s">
        <v>468</v>
      </c>
      <c r="G184" s="82" t="s">
        <v>51</v>
      </c>
      <c r="H184" s="83"/>
      <c r="I184" s="82" t="s">
        <v>465</v>
      </c>
      <c r="J184" s="143"/>
      <c r="K184" s="1"/>
      <c r="L184" s="100"/>
      <c r="M184" s="100"/>
      <c r="N184" s="100"/>
      <c r="O184" s="89"/>
      <c r="P184" s="75"/>
      <c r="Q184" s="100"/>
      <c r="R184" s="100"/>
      <c r="S184" s="100"/>
      <c r="T184" s="100"/>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row>
    <row r="185" ht="14.25" customHeight="1">
      <c r="A185" s="1"/>
      <c r="B185" s="158">
        <v>11.0</v>
      </c>
      <c r="C185" s="159" t="s">
        <v>469</v>
      </c>
      <c r="D185" s="31"/>
      <c r="E185" s="31"/>
      <c r="F185" s="48"/>
      <c r="G185" s="165"/>
      <c r="H185" s="83"/>
      <c r="I185" s="136"/>
      <c r="J185" s="166"/>
      <c r="K185" s="70"/>
      <c r="L185" s="71">
        <v>11.0</v>
      </c>
      <c r="M185" s="72">
        <v>0.05</v>
      </c>
      <c r="N185" s="71">
        <f>M186*N186</f>
        <v>0.15</v>
      </c>
      <c r="O185" s="74">
        <f>IFERROR((N185/((M185-SUMIF(L186,"N/A",M186))*10)),0)</f>
        <v>0.3</v>
      </c>
      <c r="P185" s="75">
        <f>(N185/((M185-SUMIF(L186,"N/A",M186))*10))</f>
        <v>0.3</v>
      </c>
      <c r="Q185" s="76" t="s">
        <v>40</v>
      </c>
      <c r="R185" s="77" t="s">
        <v>44</v>
      </c>
      <c r="S185" s="77" t="s">
        <v>45</v>
      </c>
      <c r="T185" s="78" t="s">
        <v>46</v>
      </c>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row>
    <row r="186" ht="43.5" customHeight="1">
      <c r="A186" s="1"/>
      <c r="B186" s="79"/>
      <c r="C186" s="167" t="s">
        <v>470</v>
      </c>
      <c r="D186" s="167">
        <v>11.1</v>
      </c>
      <c r="E186" s="81"/>
      <c r="F186" s="137" t="s">
        <v>471</v>
      </c>
      <c r="G186" s="82" t="s">
        <v>51</v>
      </c>
      <c r="H186" s="83"/>
      <c r="I186" s="131" t="s">
        <v>472</v>
      </c>
      <c r="J186" s="168"/>
      <c r="K186" s="1"/>
      <c r="L186" s="105" t="s">
        <v>45</v>
      </c>
      <c r="M186" s="88">
        <v>0.05</v>
      </c>
      <c r="N186" s="88">
        <f>IF(L186="A",10,IF(L186="B",6,IF(L186="C",3,IF(L186="D",0,IF(L186="N/A",0,0)))))</f>
        <v>3</v>
      </c>
      <c r="O186" s="89"/>
      <c r="P186" s="75"/>
      <c r="Q186" s="169" t="s">
        <v>473</v>
      </c>
      <c r="R186" s="169" t="s">
        <v>474</v>
      </c>
      <c r="S186" s="169" t="s">
        <v>475</v>
      </c>
      <c r="T186" s="169" t="s">
        <v>476</v>
      </c>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row>
    <row r="187" ht="46.5" customHeight="1">
      <c r="A187" s="1"/>
      <c r="B187" s="91"/>
      <c r="C187" s="170" t="s">
        <v>477</v>
      </c>
      <c r="D187" s="170">
        <v>11.2</v>
      </c>
      <c r="E187" s="92"/>
      <c r="F187" s="92" t="s">
        <v>478</v>
      </c>
      <c r="G187" s="82" t="s">
        <v>51</v>
      </c>
      <c r="H187" s="83"/>
      <c r="I187" s="82" t="s">
        <v>479</v>
      </c>
      <c r="J187" s="109"/>
      <c r="K187" s="1"/>
      <c r="L187" s="91"/>
      <c r="M187" s="91"/>
      <c r="N187" s="91"/>
      <c r="O187" s="89"/>
      <c r="P187" s="75"/>
      <c r="Q187" s="139" t="s">
        <v>480</v>
      </c>
      <c r="R187" s="139" t="s">
        <v>481</v>
      </c>
      <c r="S187" s="139" t="s">
        <v>482</v>
      </c>
      <c r="T187" s="139" t="s">
        <v>483</v>
      </c>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row>
    <row r="188" ht="64.5" customHeight="1">
      <c r="A188" s="1"/>
      <c r="B188" s="91"/>
      <c r="C188" s="111" t="s">
        <v>484</v>
      </c>
      <c r="D188" s="111">
        <v>11.3</v>
      </c>
      <c r="E188" s="97"/>
      <c r="F188" s="97" t="s">
        <v>485</v>
      </c>
      <c r="G188" s="82" t="s">
        <v>51</v>
      </c>
      <c r="H188" s="83"/>
      <c r="I188" s="98" t="s">
        <v>486</v>
      </c>
      <c r="J188" s="164"/>
      <c r="K188" s="1"/>
      <c r="L188" s="100"/>
      <c r="M188" s="100"/>
      <c r="N188" s="100"/>
      <c r="O188" s="89"/>
      <c r="P188" s="75"/>
      <c r="Q188" s="100"/>
      <c r="R188" s="100"/>
      <c r="S188" s="100"/>
      <c r="T188" s="100"/>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row>
    <row r="189" ht="14.25" customHeight="1">
      <c r="A189" s="1"/>
      <c r="B189" s="171"/>
      <c r="C189" s="172"/>
      <c r="D189" s="173" t="s">
        <v>487</v>
      </c>
      <c r="E189" s="31"/>
      <c r="F189" s="48"/>
      <c r="G189" s="174"/>
      <c r="H189" s="1"/>
      <c r="I189" s="175"/>
      <c r="J189" s="175"/>
      <c r="K189" s="70"/>
      <c r="L189" s="176"/>
      <c r="M189" s="177"/>
      <c r="N189" s="176"/>
      <c r="O189" s="70"/>
      <c r="P189" s="70"/>
      <c r="Q189" s="70"/>
      <c r="R189" s="70"/>
      <c r="S189" s="70"/>
      <c r="T189" s="70"/>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row>
    <row r="190" ht="14.25" customHeight="1">
      <c r="A190" s="1"/>
      <c r="B190" s="1"/>
      <c r="C190" s="1"/>
      <c r="D190" s="1"/>
      <c r="E190" s="1"/>
      <c r="F190" s="1"/>
      <c r="G190" s="1"/>
      <c r="H190" s="1"/>
      <c r="I190" s="1"/>
      <c r="J190" s="1"/>
      <c r="K190" s="1"/>
      <c r="L190" s="3"/>
      <c r="M190" s="3"/>
      <c r="N190" s="3"/>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row>
    <row r="191" ht="14.25" customHeight="1">
      <c r="A191" s="1"/>
      <c r="B191" s="1"/>
      <c r="C191" s="1"/>
      <c r="D191" s="1"/>
      <c r="E191" s="1"/>
      <c r="F191" s="1"/>
      <c r="G191" s="1"/>
      <c r="H191" s="1"/>
      <c r="I191" s="1"/>
      <c r="J191" s="1"/>
      <c r="K191" s="1"/>
      <c r="L191" s="3"/>
      <c r="M191" s="3"/>
      <c r="N191" s="3"/>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row>
    <row r="192" ht="14.25" customHeight="1">
      <c r="A192" s="1"/>
      <c r="B192" s="1"/>
      <c r="C192" s="1"/>
      <c r="D192" s="1"/>
      <c r="E192" s="1"/>
      <c r="F192" s="1"/>
      <c r="G192" s="1"/>
      <c r="H192" s="1"/>
      <c r="I192" s="1"/>
      <c r="J192" s="1"/>
      <c r="K192" s="1"/>
      <c r="L192" s="3"/>
      <c r="M192" s="3"/>
      <c r="N192" s="3"/>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row>
    <row r="193" ht="14.25" customHeight="1">
      <c r="A193" s="1"/>
      <c r="B193" s="1"/>
      <c r="C193" s="1"/>
      <c r="D193" s="1"/>
      <c r="E193" s="1"/>
      <c r="F193" s="1"/>
      <c r="G193" s="1"/>
      <c r="H193" s="1"/>
      <c r="I193" s="1"/>
      <c r="J193" s="1"/>
      <c r="K193" s="1"/>
      <c r="L193" s="3"/>
      <c r="M193" s="3"/>
      <c r="N193" s="3"/>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row>
    <row r="194" ht="14.25" customHeight="1">
      <c r="A194" s="1"/>
      <c r="B194" s="1"/>
      <c r="C194" s="1"/>
      <c r="D194" s="1"/>
      <c r="E194" s="1"/>
      <c r="F194" s="1"/>
      <c r="G194" s="1"/>
      <c r="H194" s="1"/>
      <c r="I194" s="1"/>
      <c r="J194" s="1"/>
      <c r="K194" s="1"/>
      <c r="L194" s="3"/>
      <c r="M194" s="3"/>
      <c r="N194" s="3"/>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row>
    <row r="195" ht="14.25" customHeight="1">
      <c r="A195" s="1"/>
      <c r="B195" s="1"/>
      <c r="C195" s="1"/>
      <c r="D195" s="1"/>
      <c r="E195" s="1"/>
      <c r="F195" s="1"/>
      <c r="G195" s="1"/>
      <c r="H195" s="1"/>
      <c r="I195" s="1"/>
      <c r="J195" s="1"/>
      <c r="K195" s="1"/>
      <c r="L195" s="3"/>
      <c r="M195" s="3"/>
      <c r="N195" s="3"/>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row>
    <row r="196" ht="14.25" customHeight="1">
      <c r="A196" s="1"/>
      <c r="B196" s="1"/>
      <c r="C196" s="1"/>
      <c r="D196" s="1"/>
      <c r="E196" s="1"/>
      <c r="F196" s="1"/>
      <c r="G196" s="1"/>
      <c r="H196" s="1"/>
      <c r="I196" s="1"/>
      <c r="J196" s="1"/>
      <c r="K196" s="1"/>
      <c r="L196" s="3"/>
      <c r="M196" s="3"/>
      <c r="N196" s="3"/>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row>
    <row r="197" ht="14.25" customHeight="1">
      <c r="A197" s="1"/>
      <c r="B197" s="1"/>
      <c r="C197" s="178"/>
      <c r="D197" s="178"/>
      <c r="E197" s="178"/>
      <c r="F197" s="178"/>
      <c r="G197" s="1"/>
      <c r="H197" s="1"/>
      <c r="I197" s="1"/>
      <c r="J197" s="1"/>
      <c r="K197" s="1"/>
      <c r="L197" s="3"/>
      <c r="M197" s="3"/>
      <c r="N197" s="3"/>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row>
    <row r="198" ht="14.25" customHeight="1">
      <c r="A198" s="1"/>
      <c r="B198" s="1"/>
      <c r="C198" s="178"/>
      <c r="D198" s="178"/>
      <c r="E198" s="178"/>
      <c r="F198" s="178"/>
      <c r="G198" s="1"/>
      <c r="H198" s="1"/>
      <c r="I198" s="1"/>
      <c r="J198" s="1"/>
      <c r="K198" s="1"/>
      <c r="L198" s="3"/>
      <c r="M198" s="3"/>
      <c r="N198" s="3"/>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row>
    <row r="199" ht="14.25" customHeight="1">
      <c r="A199" s="1"/>
      <c r="B199" s="1"/>
      <c r="C199" s="178"/>
      <c r="D199" s="178"/>
      <c r="E199" s="178"/>
      <c r="F199" s="178"/>
      <c r="G199" s="1"/>
      <c r="H199" s="1"/>
      <c r="I199" s="1"/>
      <c r="J199" s="1"/>
      <c r="K199" s="1"/>
      <c r="L199" s="3"/>
      <c r="M199" s="3"/>
      <c r="N199" s="3"/>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row>
    <row r="200" ht="14.25" customHeight="1">
      <c r="A200" s="1"/>
      <c r="B200" s="1"/>
      <c r="C200" s="178"/>
      <c r="D200" s="178"/>
      <c r="E200" s="178"/>
      <c r="F200" s="178"/>
      <c r="G200" s="1"/>
      <c r="H200" s="1"/>
      <c r="I200" s="1"/>
      <c r="J200" s="1"/>
      <c r="K200" s="1"/>
      <c r="L200" s="3"/>
      <c r="M200" s="3"/>
      <c r="N200" s="3"/>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row>
    <row r="201" ht="14.25" customHeight="1">
      <c r="A201" s="1"/>
      <c r="B201" s="1"/>
      <c r="C201" s="178"/>
      <c r="D201" s="178"/>
      <c r="E201" s="178"/>
      <c r="F201" s="178"/>
      <c r="G201" s="1"/>
      <c r="H201" s="1"/>
      <c r="I201" s="1"/>
      <c r="J201" s="1"/>
      <c r="K201" s="1"/>
      <c r="L201" s="3"/>
      <c r="M201" s="3"/>
      <c r="N201" s="3"/>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row>
    <row r="202" ht="14.25" customHeight="1">
      <c r="A202" s="1"/>
      <c r="B202" s="1"/>
      <c r="C202" s="178"/>
      <c r="D202" s="178"/>
      <c r="E202" s="178"/>
      <c r="F202" s="178"/>
      <c r="G202" s="1"/>
      <c r="H202" s="1"/>
      <c r="I202" s="1"/>
      <c r="J202" s="1"/>
      <c r="K202" s="1"/>
      <c r="L202" s="3"/>
      <c r="M202" s="3"/>
      <c r="N202" s="3"/>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row>
    <row r="203" ht="14.25" customHeight="1">
      <c r="A203" s="1"/>
      <c r="B203" s="1"/>
      <c r="C203" s="178"/>
      <c r="D203" s="178"/>
      <c r="E203" s="178"/>
      <c r="F203" s="178"/>
      <c r="G203" s="1"/>
      <c r="H203" s="1"/>
      <c r="I203" s="1"/>
      <c r="J203" s="1"/>
      <c r="K203" s="1"/>
      <c r="L203" s="3"/>
      <c r="M203" s="3"/>
      <c r="N203" s="3"/>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row>
    <row r="204" ht="14.25" customHeight="1">
      <c r="A204" s="1"/>
      <c r="B204" s="1"/>
      <c r="C204" s="178"/>
      <c r="D204" s="178"/>
      <c r="E204" s="178"/>
      <c r="F204" s="178"/>
      <c r="G204" s="1"/>
      <c r="H204" s="1"/>
      <c r="I204" s="1"/>
      <c r="J204" s="1"/>
      <c r="K204" s="1"/>
      <c r="L204" s="3"/>
      <c r="M204" s="3"/>
      <c r="N204" s="3"/>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row>
    <row r="205" ht="14.25" customHeight="1">
      <c r="A205" s="1"/>
      <c r="B205" s="1"/>
      <c r="C205" s="178"/>
      <c r="D205" s="178"/>
      <c r="E205" s="178"/>
      <c r="F205" s="178"/>
      <c r="G205" s="1"/>
      <c r="H205" s="1"/>
      <c r="I205" s="1"/>
      <c r="J205" s="1"/>
      <c r="K205" s="1"/>
      <c r="L205" s="3"/>
      <c r="M205" s="3"/>
      <c r="N205" s="3"/>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row>
    <row r="206" ht="14.25" customHeight="1">
      <c r="A206" s="1"/>
      <c r="B206" s="1"/>
      <c r="C206" s="178"/>
      <c r="D206" s="178"/>
      <c r="E206" s="178"/>
      <c r="F206" s="178"/>
      <c r="G206" s="1"/>
      <c r="H206" s="1"/>
      <c r="I206" s="1"/>
      <c r="J206" s="1"/>
      <c r="K206" s="1"/>
      <c r="L206" s="3"/>
      <c r="M206" s="3"/>
      <c r="N206" s="3"/>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row>
    <row r="207" ht="14.25" customHeight="1">
      <c r="A207" s="1"/>
      <c r="B207" s="1"/>
      <c r="C207" s="178"/>
      <c r="D207" s="178"/>
      <c r="E207" s="178"/>
      <c r="F207" s="178"/>
      <c r="G207" s="1"/>
      <c r="H207" s="1"/>
      <c r="I207" s="1"/>
      <c r="J207" s="1"/>
      <c r="K207" s="1"/>
      <c r="L207" s="3"/>
      <c r="M207" s="3"/>
      <c r="N207" s="3"/>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row>
    <row r="208" ht="14.25" customHeight="1">
      <c r="A208" s="1"/>
      <c r="B208" s="1"/>
      <c r="C208" s="178"/>
      <c r="D208" s="178"/>
      <c r="E208" s="178"/>
      <c r="F208" s="178"/>
      <c r="G208" s="1"/>
      <c r="H208" s="1"/>
      <c r="I208" s="1"/>
      <c r="J208" s="1"/>
      <c r="K208" s="1"/>
      <c r="L208" s="3"/>
      <c r="M208" s="3"/>
      <c r="N208" s="3"/>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row>
    <row r="209" ht="14.25" customHeight="1">
      <c r="A209" s="1"/>
      <c r="B209" s="1"/>
      <c r="C209" s="178"/>
      <c r="D209" s="178"/>
      <c r="E209" s="178"/>
      <c r="F209" s="178"/>
      <c r="G209" s="1"/>
      <c r="H209" s="1"/>
      <c r="I209" s="1"/>
      <c r="J209" s="1"/>
      <c r="K209" s="1"/>
      <c r="L209" s="3"/>
      <c r="M209" s="3"/>
      <c r="N209" s="3"/>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row>
    <row r="210" ht="14.25" customHeight="1">
      <c r="A210" s="1"/>
      <c r="B210" s="1"/>
      <c r="C210" s="178"/>
      <c r="D210" s="178"/>
      <c r="E210" s="178"/>
      <c r="F210" s="178"/>
      <c r="G210" s="1"/>
      <c r="H210" s="1"/>
      <c r="I210" s="1"/>
      <c r="J210" s="1"/>
      <c r="K210" s="1"/>
      <c r="L210" s="3"/>
      <c r="M210" s="3"/>
      <c r="N210" s="3"/>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row>
    <row r="211" ht="14.25" customHeight="1">
      <c r="A211" s="1"/>
      <c r="B211" s="1"/>
      <c r="C211" s="178"/>
      <c r="D211" s="178"/>
      <c r="E211" s="178"/>
      <c r="F211" s="178"/>
      <c r="G211" s="1"/>
      <c r="H211" s="1"/>
      <c r="I211" s="1"/>
      <c r="J211" s="1"/>
      <c r="K211" s="1"/>
      <c r="L211" s="3"/>
      <c r="M211" s="3"/>
      <c r="N211" s="3"/>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row>
    <row r="212" ht="14.25" customHeight="1">
      <c r="A212" s="1"/>
      <c r="B212" s="1"/>
      <c r="C212" s="178"/>
      <c r="D212" s="178"/>
      <c r="E212" s="178"/>
      <c r="F212" s="178"/>
      <c r="G212" s="1"/>
      <c r="H212" s="1"/>
      <c r="I212" s="1"/>
      <c r="J212" s="1"/>
      <c r="K212" s="1"/>
      <c r="L212" s="3"/>
      <c r="M212" s="3"/>
      <c r="N212" s="3"/>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row>
    <row r="213" ht="14.25" customHeight="1">
      <c r="A213" s="1"/>
      <c r="B213" s="1"/>
      <c r="C213" s="178"/>
      <c r="D213" s="178"/>
      <c r="E213" s="178"/>
      <c r="F213" s="178"/>
      <c r="G213" s="1"/>
      <c r="H213" s="1"/>
      <c r="I213" s="1"/>
      <c r="J213" s="1"/>
      <c r="K213" s="1"/>
      <c r="L213" s="3"/>
      <c r="M213" s="3"/>
      <c r="N213" s="3"/>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row>
    <row r="214" ht="14.25" customHeight="1">
      <c r="A214" s="1"/>
      <c r="B214" s="1"/>
      <c r="C214" s="178"/>
      <c r="D214" s="178"/>
      <c r="E214" s="178"/>
      <c r="F214" s="178"/>
      <c r="G214" s="1"/>
      <c r="H214" s="1"/>
      <c r="I214" s="1"/>
      <c r="J214" s="1"/>
      <c r="K214" s="1"/>
      <c r="L214" s="3"/>
      <c r="M214" s="3"/>
      <c r="N214" s="3"/>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row>
    <row r="215" ht="14.25" customHeight="1">
      <c r="A215" s="1"/>
      <c r="B215" s="1"/>
      <c r="C215" s="178"/>
      <c r="D215" s="178"/>
      <c r="E215" s="178"/>
      <c r="F215" s="178"/>
      <c r="G215" s="1"/>
      <c r="H215" s="1"/>
      <c r="I215" s="1"/>
      <c r="J215" s="1"/>
      <c r="K215" s="1"/>
      <c r="L215" s="3"/>
      <c r="M215" s="3"/>
      <c r="N215" s="3"/>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row>
    <row r="216" ht="14.25" customHeight="1">
      <c r="A216" s="1"/>
      <c r="B216" s="1"/>
      <c r="C216" s="178"/>
      <c r="D216" s="178"/>
      <c r="E216" s="178"/>
      <c r="F216" s="178"/>
      <c r="G216" s="1"/>
      <c r="H216" s="1"/>
      <c r="I216" s="1"/>
      <c r="J216" s="1"/>
      <c r="K216" s="1"/>
      <c r="L216" s="3"/>
      <c r="M216" s="3"/>
      <c r="N216" s="3"/>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row>
    <row r="217" ht="14.25" customHeight="1">
      <c r="A217" s="1"/>
      <c r="B217" s="1"/>
      <c r="C217" s="178"/>
      <c r="D217" s="178"/>
      <c r="E217" s="178"/>
      <c r="F217" s="178"/>
      <c r="G217" s="1"/>
      <c r="H217" s="1"/>
      <c r="I217" s="1"/>
      <c r="J217" s="1"/>
      <c r="K217" s="1"/>
      <c r="L217" s="3"/>
      <c r="M217" s="3"/>
      <c r="N217" s="3"/>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row>
    <row r="218" ht="14.25" customHeight="1">
      <c r="A218" s="1"/>
      <c r="B218" s="1"/>
      <c r="C218" s="178"/>
      <c r="D218" s="178"/>
      <c r="E218" s="178"/>
      <c r="F218" s="178"/>
      <c r="G218" s="1"/>
      <c r="H218" s="1"/>
      <c r="I218" s="1"/>
      <c r="J218" s="1"/>
      <c r="K218" s="1"/>
      <c r="L218" s="3"/>
      <c r="M218" s="3"/>
      <c r="N218" s="3"/>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row>
    <row r="219" ht="14.25" customHeight="1">
      <c r="A219" s="1"/>
      <c r="B219" s="1"/>
      <c r="C219" s="178"/>
      <c r="D219" s="178"/>
      <c r="E219" s="178"/>
      <c r="F219" s="178"/>
      <c r="G219" s="1"/>
      <c r="H219" s="1"/>
      <c r="I219" s="1"/>
      <c r="J219" s="1"/>
      <c r="K219" s="1"/>
      <c r="L219" s="3"/>
      <c r="M219" s="3"/>
      <c r="N219" s="3"/>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row>
    <row r="220" ht="14.25" customHeight="1">
      <c r="A220" s="1"/>
      <c r="B220" s="1"/>
      <c r="C220" s="178"/>
      <c r="D220" s="178"/>
      <c r="E220" s="178"/>
      <c r="F220" s="178"/>
      <c r="G220" s="1"/>
      <c r="H220" s="1"/>
      <c r="I220" s="1"/>
      <c r="J220" s="1"/>
      <c r="K220" s="1"/>
      <c r="L220" s="3"/>
      <c r="M220" s="3"/>
      <c r="N220" s="3"/>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row>
    <row r="221" ht="14.25" customHeight="1">
      <c r="A221" s="1"/>
      <c r="B221" s="1"/>
      <c r="C221" s="178"/>
      <c r="D221" s="178"/>
      <c r="E221" s="178"/>
      <c r="F221" s="178"/>
      <c r="G221" s="1"/>
      <c r="H221" s="1"/>
      <c r="I221" s="1"/>
      <c r="J221" s="1"/>
      <c r="K221" s="1"/>
      <c r="L221" s="3"/>
      <c r="M221" s="3"/>
      <c r="N221" s="3"/>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row>
    <row r="222" ht="14.25" customHeight="1">
      <c r="A222" s="1"/>
      <c r="B222" s="1"/>
      <c r="C222" s="178"/>
      <c r="D222" s="178"/>
      <c r="E222" s="178"/>
      <c r="F222" s="178"/>
      <c r="G222" s="1"/>
      <c r="H222" s="1"/>
      <c r="I222" s="1"/>
      <c r="J222" s="1"/>
      <c r="K222" s="1"/>
      <c r="L222" s="3"/>
      <c r="M222" s="3"/>
      <c r="N222" s="3"/>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row>
    <row r="223" ht="14.25" customHeight="1">
      <c r="A223" s="1"/>
      <c r="B223" s="1"/>
      <c r="C223" s="178"/>
      <c r="D223" s="178"/>
      <c r="E223" s="178"/>
      <c r="F223" s="178"/>
      <c r="G223" s="1"/>
      <c r="H223" s="1"/>
      <c r="I223" s="1"/>
      <c r="J223" s="1"/>
      <c r="K223" s="1"/>
      <c r="L223" s="3"/>
      <c r="M223" s="3"/>
      <c r="N223" s="3"/>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row>
    <row r="224" ht="14.25" customHeight="1">
      <c r="A224" s="1"/>
      <c r="B224" s="1"/>
      <c r="C224" s="178"/>
      <c r="D224" s="178"/>
      <c r="E224" s="178"/>
      <c r="F224" s="178"/>
      <c r="G224" s="1"/>
      <c r="H224" s="1"/>
      <c r="I224" s="1"/>
      <c r="J224" s="1"/>
      <c r="K224" s="1"/>
      <c r="L224" s="3"/>
      <c r="M224" s="3"/>
      <c r="N224" s="3"/>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row>
    <row r="225" ht="14.25" customHeight="1">
      <c r="A225" s="1"/>
      <c r="B225" s="1"/>
      <c r="C225" s="178"/>
      <c r="D225" s="178"/>
      <c r="E225" s="178"/>
      <c r="F225" s="178"/>
      <c r="G225" s="1"/>
      <c r="H225" s="1"/>
      <c r="I225" s="1"/>
      <c r="J225" s="1"/>
      <c r="K225" s="1"/>
      <c r="L225" s="3"/>
      <c r="M225" s="3"/>
      <c r="N225" s="3"/>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row>
    <row r="226" ht="14.25" customHeight="1">
      <c r="A226" s="1"/>
      <c r="B226" s="1"/>
      <c r="C226" s="178"/>
      <c r="D226" s="178"/>
      <c r="E226" s="178"/>
      <c r="F226" s="178"/>
      <c r="G226" s="1"/>
      <c r="H226" s="1"/>
      <c r="I226" s="1"/>
      <c r="J226" s="1"/>
      <c r="K226" s="1"/>
      <c r="L226" s="3"/>
      <c r="M226" s="3"/>
      <c r="N226" s="3"/>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row>
    <row r="227" ht="14.25" customHeight="1">
      <c r="A227" s="1"/>
      <c r="B227" s="1"/>
      <c r="C227" s="178"/>
      <c r="D227" s="178"/>
      <c r="E227" s="178"/>
      <c r="F227" s="178"/>
      <c r="G227" s="1"/>
      <c r="H227" s="1"/>
      <c r="I227" s="1"/>
      <c r="J227" s="1"/>
      <c r="K227" s="1"/>
      <c r="L227" s="3"/>
      <c r="M227" s="3"/>
      <c r="N227" s="3"/>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row>
    <row r="228" ht="14.25" customHeight="1">
      <c r="A228" s="1"/>
      <c r="B228" s="1"/>
      <c r="C228" s="178"/>
      <c r="D228" s="178"/>
      <c r="E228" s="178"/>
      <c r="F228" s="178"/>
      <c r="G228" s="1"/>
      <c r="H228" s="1"/>
      <c r="I228" s="1"/>
      <c r="J228" s="1"/>
      <c r="K228" s="1"/>
      <c r="L228" s="3"/>
      <c r="M228" s="3"/>
      <c r="N228" s="3"/>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row>
    <row r="229" ht="14.25" customHeight="1">
      <c r="A229" s="1"/>
      <c r="B229" s="1"/>
      <c r="C229" s="178"/>
      <c r="D229" s="178"/>
      <c r="E229" s="178"/>
      <c r="F229" s="178"/>
      <c r="G229" s="1"/>
      <c r="H229" s="1"/>
      <c r="I229" s="1"/>
      <c r="J229" s="1"/>
      <c r="K229" s="1"/>
      <c r="L229" s="3"/>
      <c r="M229" s="3"/>
      <c r="N229" s="3"/>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row>
    <row r="230" ht="14.25" customHeight="1">
      <c r="A230" s="1"/>
      <c r="B230" s="1"/>
      <c r="C230" s="178"/>
      <c r="D230" s="178"/>
      <c r="E230" s="178"/>
      <c r="F230" s="178"/>
      <c r="G230" s="1"/>
      <c r="H230" s="1"/>
      <c r="I230" s="1"/>
      <c r="J230" s="1"/>
      <c r="K230" s="1"/>
      <c r="L230" s="3"/>
      <c r="M230" s="3"/>
      <c r="N230" s="3"/>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row>
    <row r="231" ht="14.25" customHeight="1">
      <c r="A231" s="1"/>
      <c r="B231" s="1"/>
      <c r="C231" s="178"/>
      <c r="D231" s="178"/>
      <c r="E231" s="178"/>
      <c r="F231" s="178"/>
      <c r="G231" s="1"/>
      <c r="H231" s="1"/>
      <c r="I231" s="1"/>
      <c r="J231" s="1"/>
      <c r="K231" s="1"/>
      <c r="L231" s="3"/>
      <c r="M231" s="3"/>
      <c r="N231" s="3"/>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row>
    <row r="232" ht="14.25" customHeight="1">
      <c r="A232" s="1"/>
      <c r="B232" s="1"/>
      <c r="C232" s="178"/>
      <c r="D232" s="178"/>
      <c r="E232" s="178"/>
      <c r="F232" s="178"/>
      <c r="G232" s="1"/>
      <c r="H232" s="1"/>
      <c r="I232" s="1"/>
      <c r="J232" s="1"/>
      <c r="K232" s="1"/>
      <c r="L232" s="3"/>
      <c r="M232" s="3"/>
      <c r="N232" s="3"/>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row>
    <row r="233" ht="14.25" customHeight="1">
      <c r="A233" s="1"/>
      <c r="B233" s="1"/>
      <c r="C233" s="178"/>
      <c r="D233" s="178"/>
      <c r="E233" s="178"/>
      <c r="F233" s="178"/>
      <c r="G233" s="1"/>
      <c r="H233" s="1"/>
      <c r="I233" s="1"/>
      <c r="J233" s="1"/>
      <c r="K233" s="1"/>
      <c r="L233" s="3"/>
      <c r="M233" s="3"/>
      <c r="N233" s="3"/>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row>
    <row r="234" ht="14.25" customHeight="1">
      <c r="A234" s="1"/>
      <c r="B234" s="1"/>
      <c r="C234" s="178"/>
      <c r="D234" s="178"/>
      <c r="E234" s="178"/>
      <c r="F234" s="178"/>
      <c r="G234" s="1"/>
      <c r="H234" s="1"/>
      <c r="I234" s="1"/>
      <c r="J234" s="1"/>
      <c r="K234" s="1"/>
      <c r="L234" s="3"/>
      <c r="M234" s="3"/>
      <c r="N234" s="3"/>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row>
    <row r="235" ht="14.25" customHeight="1">
      <c r="A235" s="1"/>
      <c r="B235" s="1"/>
      <c r="C235" s="178"/>
      <c r="D235" s="178"/>
      <c r="E235" s="178"/>
      <c r="F235" s="178"/>
      <c r="G235" s="1"/>
      <c r="H235" s="1"/>
      <c r="I235" s="1"/>
      <c r="J235" s="1"/>
      <c r="K235" s="1"/>
      <c r="L235" s="3"/>
      <c r="M235" s="3"/>
      <c r="N235" s="3"/>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row>
    <row r="236" ht="14.25" customHeight="1">
      <c r="A236" s="1"/>
      <c r="B236" s="1"/>
      <c r="C236" s="178"/>
      <c r="D236" s="178"/>
      <c r="E236" s="178"/>
      <c r="F236" s="178"/>
      <c r="G236" s="1"/>
      <c r="H236" s="1"/>
      <c r="I236" s="1"/>
      <c r="J236" s="1"/>
      <c r="K236" s="1"/>
      <c r="L236" s="3"/>
      <c r="M236" s="3"/>
      <c r="N236" s="3"/>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row>
    <row r="237" ht="14.25" customHeight="1">
      <c r="A237" s="1"/>
      <c r="B237" s="1"/>
      <c r="C237" s="178"/>
      <c r="D237" s="178"/>
      <c r="E237" s="178"/>
      <c r="F237" s="178"/>
      <c r="G237" s="1"/>
      <c r="H237" s="1"/>
      <c r="I237" s="1"/>
      <c r="J237" s="1"/>
      <c r="K237" s="1"/>
      <c r="L237" s="3"/>
      <c r="M237" s="3"/>
      <c r="N237" s="3"/>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row>
    <row r="238" ht="14.25" customHeight="1">
      <c r="A238" s="1"/>
      <c r="B238" s="1"/>
      <c r="C238" s="178"/>
      <c r="D238" s="178"/>
      <c r="E238" s="178"/>
      <c r="F238" s="178"/>
      <c r="G238" s="1"/>
      <c r="H238" s="1"/>
      <c r="I238" s="1"/>
      <c r="J238" s="1"/>
      <c r="K238" s="1"/>
      <c r="L238" s="3"/>
      <c r="M238" s="3"/>
      <c r="N238" s="3"/>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row>
    <row r="239" ht="14.25" customHeight="1">
      <c r="A239" s="1"/>
      <c r="B239" s="1"/>
      <c r="C239" s="178"/>
      <c r="D239" s="178"/>
      <c r="E239" s="178"/>
      <c r="F239" s="178"/>
      <c r="G239" s="1"/>
      <c r="H239" s="1"/>
      <c r="I239" s="1"/>
      <c r="J239" s="1"/>
      <c r="K239" s="1"/>
      <c r="L239" s="3"/>
      <c r="M239" s="3"/>
      <c r="N239" s="3"/>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row>
    <row r="240" ht="14.25" customHeight="1">
      <c r="A240" s="1"/>
      <c r="B240" s="1"/>
      <c r="C240" s="178"/>
      <c r="D240" s="178"/>
      <c r="E240" s="178"/>
      <c r="F240" s="178"/>
      <c r="G240" s="1"/>
      <c r="H240" s="1"/>
      <c r="I240" s="1"/>
      <c r="J240" s="1"/>
      <c r="K240" s="1"/>
      <c r="L240" s="3"/>
      <c r="M240" s="3"/>
      <c r="N240" s="3"/>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row>
    <row r="241" ht="14.25" customHeight="1">
      <c r="A241" s="1"/>
      <c r="B241" s="1"/>
      <c r="C241" s="178"/>
      <c r="D241" s="178"/>
      <c r="E241" s="178"/>
      <c r="F241" s="178"/>
      <c r="G241" s="1"/>
      <c r="H241" s="1"/>
      <c r="I241" s="1"/>
      <c r="J241" s="1"/>
      <c r="K241" s="1"/>
      <c r="L241" s="3"/>
      <c r="M241" s="3"/>
      <c r="N241" s="3"/>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row>
    <row r="242" ht="14.25" customHeight="1">
      <c r="A242" s="1"/>
      <c r="B242" s="1"/>
      <c r="C242" s="178"/>
      <c r="D242" s="178"/>
      <c r="E242" s="178"/>
      <c r="F242" s="178"/>
      <c r="G242" s="1"/>
      <c r="H242" s="1"/>
      <c r="I242" s="1"/>
      <c r="J242" s="1"/>
      <c r="K242" s="1"/>
      <c r="L242" s="3"/>
      <c r="M242" s="3"/>
      <c r="N242" s="3"/>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row>
    <row r="243" ht="14.25" customHeight="1">
      <c r="A243" s="1"/>
      <c r="B243" s="1"/>
      <c r="C243" s="178"/>
      <c r="D243" s="178"/>
      <c r="E243" s="178"/>
      <c r="F243" s="178"/>
      <c r="G243" s="1"/>
      <c r="H243" s="1"/>
      <c r="I243" s="1"/>
      <c r="J243" s="1"/>
      <c r="K243" s="1"/>
      <c r="L243" s="3"/>
      <c r="M243" s="3"/>
      <c r="N243" s="3"/>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row>
    <row r="244" ht="14.25" customHeight="1">
      <c r="A244" s="1"/>
      <c r="B244" s="1"/>
      <c r="C244" s="178"/>
      <c r="D244" s="178"/>
      <c r="E244" s="178"/>
      <c r="F244" s="178"/>
      <c r="G244" s="1"/>
      <c r="H244" s="1"/>
      <c r="I244" s="1"/>
      <c r="J244" s="1"/>
      <c r="K244" s="1"/>
      <c r="L244" s="3"/>
      <c r="M244" s="3"/>
      <c r="N244" s="3"/>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row>
    <row r="245" ht="14.25" customHeight="1">
      <c r="A245" s="1"/>
      <c r="B245" s="1"/>
      <c r="C245" s="178"/>
      <c r="D245" s="178"/>
      <c r="E245" s="178"/>
      <c r="F245" s="178"/>
      <c r="G245" s="1"/>
      <c r="H245" s="1"/>
      <c r="I245" s="1"/>
      <c r="J245" s="1"/>
      <c r="K245" s="1"/>
      <c r="L245" s="3"/>
      <c r="M245" s="3"/>
      <c r="N245" s="3"/>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row>
    <row r="246" ht="14.25" customHeight="1">
      <c r="A246" s="1"/>
      <c r="B246" s="1"/>
      <c r="C246" s="178"/>
      <c r="D246" s="178"/>
      <c r="E246" s="178"/>
      <c r="F246" s="178"/>
      <c r="G246" s="1"/>
      <c r="H246" s="1"/>
      <c r="I246" s="1"/>
      <c r="J246" s="1"/>
      <c r="K246" s="1"/>
      <c r="L246" s="3"/>
      <c r="M246" s="3"/>
      <c r="N246" s="3"/>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row>
    <row r="247" ht="14.25" customHeight="1">
      <c r="A247" s="1"/>
      <c r="B247" s="1"/>
      <c r="C247" s="178"/>
      <c r="D247" s="178"/>
      <c r="E247" s="178"/>
      <c r="F247" s="178"/>
      <c r="G247" s="1"/>
      <c r="H247" s="1"/>
      <c r="I247" s="1"/>
      <c r="J247" s="1"/>
      <c r="K247" s="1"/>
      <c r="L247" s="3"/>
      <c r="M247" s="3"/>
      <c r="N247" s="3"/>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row>
    <row r="248" ht="14.25" customHeight="1">
      <c r="A248" s="1"/>
      <c r="B248" s="1"/>
      <c r="C248" s="178"/>
      <c r="D248" s="178"/>
      <c r="E248" s="178"/>
      <c r="F248" s="178"/>
      <c r="G248" s="1"/>
      <c r="H248" s="1"/>
      <c r="I248" s="1"/>
      <c r="J248" s="1"/>
      <c r="K248" s="1"/>
      <c r="L248" s="3"/>
      <c r="M248" s="3"/>
      <c r="N248" s="3"/>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row>
    <row r="249" ht="14.25" customHeight="1">
      <c r="A249" s="1"/>
      <c r="B249" s="1"/>
      <c r="C249" s="178"/>
      <c r="D249" s="178"/>
      <c r="E249" s="178"/>
      <c r="F249" s="178"/>
      <c r="G249" s="1"/>
      <c r="H249" s="1"/>
      <c r="I249" s="1"/>
      <c r="J249" s="1"/>
      <c r="K249" s="1"/>
      <c r="L249" s="3"/>
      <c r="M249" s="3"/>
      <c r="N249" s="3"/>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row>
    <row r="250" ht="14.25" customHeight="1">
      <c r="A250" s="1"/>
      <c r="B250" s="1"/>
      <c r="C250" s="178"/>
      <c r="D250" s="178"/>
      <c r="E250" s="178"/>
      <c r="F250" s="178"/>
      <c r="G250" s="1"/>
      <c r="H250" s="1"/>
      <c r="I250" s="1"/>
      <c r="J250" s="1"/>
      <c r="K250" s="1"/>
      <c r="L250" s="3"/>
      <c r="M250" s="3"/>
      <c r="N250" s="3"/>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row>
    <row r="251" ht="14.25" customHeight="1">
      <c r="A251" s="1"/>
      <c r="B251" s="1"/>
      <c r="C251" s="178"/>
      <c r="D251" s="178"/>
      <c r="E251" s="178"/>
      <c r="F251" s="178"/>
      <c r="G251" s="1"/>
      <c r="H251" s="1"/>
      <c r="I251" s="1"/>
      <c r="J251" s="1"/>
      <c r="K251" s="1"/>
      <c r="L251" s="3"/>
      <c r="M251" s="3"/>
      <c r="N251" s="3"/>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row>
    <row r="252" ht="14.25" customHeight="1">
      <c r="A252" s="1"/>
      <c r="B252" s="1"/>
      <c r="C252" s="178"/>
      <c r="D252" s="178"/>
      <c r="E252" s="178"/>
      <c r="F252" s="178"/>
      <c r="G252" s="1"/>
      <c r="H252" s="1"/>
      <c r="I252" s="1"/>
      <c r="J252" s="1"/>
      <c r="K252" s="1"/>
      <c r="L252" s="3"/>
      <c r="M252" s="3"/>
      <c r="N252" s="3"/>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row>
    <row r="253" ht="14.25" customHeight="1">
      <c r="A253" s="1"/>
      <c r="B253" s="1"/>
      <c r="C253" s="178"/>
      <c r="D253" s="178"/>
      <c r="E253" s="178"/>
      <c r="F253" s="178"/>
      <c r="G253" s="1"/>
      <c r="H253" s="1"/>
      <c r="I253" s="1"/>
      <c r="J253" s="1"/>
      <c r="K253" s="1"/>
      <c r="L253" s="3"/>
      <c r="M253" s="3"/>
      <c r="N253" s="3"/>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row>
    <row r="254" ht="14.25" customHeight="1">
      <c r="A254" s="1"/>
      <c r="B254" s="1"/>
      <c r="C254" s="178"/>
      <c r="D254" s="178"/>
      <c r="E254" s="178"/>
      <c r="F254" s="178"/>
      <c r="G254" s="1"/>
      <c r="H254" s="1"/>
      <c r="I254" s="1"/>
      <c r="J254" s="1"/>
      <c r="K254" s="1"/>
      <c r="L254" s="3"/>
      <c r="M254" s="3"/>
      <c r="N254" s="3"/>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row>
    <row r="255" ht="14.25" customHeight="1">
      <c r="A255" s="1"/>
      <c r="B255" s="1"/>
      <c r="C255" s="178"/>
      <c r="D255" s="178"/>
      <c r="E255" s="178"/>
      <c r="F255" s="178"/>
      <c r="G255" s="1"/>
      <c r="H255" s="1"/>
      <c r="I255" s="1"/>
      <c r="J255" s="1"/>
      <c r="K255" s="1"/>
      <c r="L255" s="3"/>
      <c r="M255" s="3"/>
      <c r="N255" s="3"/>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row>
    <row r="256" ht="14.25" customHeight="1">
      <c r="A256" s="1"/>
      <c r="B256" s="1"/>
      <c r="C256" s="178"/>
      <c r="D256" s="178"/>
      <c r="E256" s="178"/>
      <c r="F256" s="178"/>
      <c r="G256" s="1"/>
      <c r="H256" s="1"/>
      <c r="I256" s="1"/>
      <c r="J256" s="1"/>
      <c r="K256" s="1"/>
      <c r="L256" s="3"/>
      <c r="M256" s="3"/>
      <c r="N256" s="3"/>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row>
    <row r="257" ht="14.25" customHeight="1">
      <c r="A257" s="1"/>
      <c r="B257" s="1"/>
      <c r="C257" s="178"/>
      <c r="D257" s="178"/>
      <c r="E257" s="178"/>
      <c r="F257" s="178"/>
      <c r="G257" s="1"/>
      <c r="H257" s="1"/>
      <c r="I257" s="1"/>
      <c r="J257" s="1"/>
      <c r="K257" s="1"/>
      <c r="L257" s="3"/>
      <c r="M257" s="3"/>
      <c r="N257" s="3"/>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row>
    <row r="258" ht="14.25" customHeight="1">
      <c r="A258" s="1"/>
      <c r="B258" s="1"/>
      <c r="C258" s="178"/>
      <c r="D258" s="178"/>
      <c r="E258" s="178"/>
      <c r="F258" s="178"/>
      <c r="G258" s="1"/>
      <c r="H258" s="1"/>
      <c r="I258" s="1"/>
      <c r="J258" s="1"/>
      <c r="K258" s="1"/>
      <c r="L258" s="3"/>
      <c r="M258" s="3"/>
      <c r="N258" s="3"/>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row>
    <row r="259" ht="14.25" customHeight="1">
      <c r="A259" s="1"/>
      <c r="B259" s="1"/>
      <c r="C259" s="178"/>
      <c r="D259" s="178"/>
      <c r="E259" s="178"/>
      <c r="F259" s="178"/>
      <c r="G259" s="1"/>
      <c r="H259" s="1"/>
      <c r="I259" s="1"/>
      <c r="J259" s="1"/>
      <c r="K259" s="1"/>
      <c r="L259" s="3"/>
      <c r="M259" s="3"/>
      <c r="N259" s="3"/>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row>
    <row r="260" ht="14.25" customHeight="1">
      <c r="A260" s="1"/>
      <c r="B260" s="1"/>
      <c r="C260" s="178"/>
      <c r="D260" s="178"/>
      <c r="E260" s="178"/>
      <c r="F260" s="178"/>
      <c r="G260" s="1"/>
      <c r="H260" s="1"/>
      <c r="I260" s="1"/>
      <c r="J260" s="1"/>
      <c r="K260" s="1"/>
      <c r="L260" s="3"/>
      <c r="M260" s="3"/>
      <c r="N260" s="3"/>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row>
    <row r="261" ht="14.25" customHeight="1">
      <c r="A261" s="1"/>
      <c r="B261" s="1"/>
      <c r="C261" s="178"/>
      <c r="D261" s="178"/>
      <c r="E261" s="178"/>
      <c r="F261" s="178"/>
      <c r="G261" s="1"/>
      <c r="H261" s="1"/>
      <c r="I261" s="1"/>
      <c r="J261" s="1"/>
      <c r="K261" s="1"/>
      <c r="L261" s="3"/>
      <c r="M261" s="3"/>
      <c r="N261" s="3"/>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row>
    <row r="262" ht="14.25" customHeight="1">
      <c r="A262" s="1"/>
      <c r="B262" s="1"/>
      <c r="C262" s="178"/>
      <c r="D262" s="178"/>
      <c r="E262" s="178"/>
      <c r="F262" s="178"/>
      <c r="G262" s="1"/>
      <c r="H262" s="1"/>
      <c r="I262" s="1"/>
      <c r="J262" s="1"/>
      <c r="K262" s="1"/>
      <c r="L262" s="3"/>
      <c r="M262" s="3"/>
      <c r="N262" s="3"/>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row>
    <row r="263" ht="14.25" customHeight="1">
      <c r="A263" s="1"/>
      <c r="B263" s="1"/>
      <c r="C263" s="178"/>
      <c r="D263" s="178"/>
      <c r="E263" s="178"/>
      <c r="F263" s="178"/>
      <c r="G263" s="1"/>
      <c r="H263" s="1"/>
      <c r="I263" s="1"/>
      <c r="J263" s="1"/>
      <c r="K263" s="1"/>
      <c r="L263" s="3"/>
      <c r="M263" s="3"/>
      <c r="N263" s="3"/>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row>
    <row r="264" ht="14.25" customHeight="1">
      <c r="A264" s="1"/>
      <c r="B264" s="1"/>
      <c r="C264" s="178"/>
      <c r="D264" s="178"/>
      <c r="E264" s="178"/>
      <c r="F264" s="178"/>
      <c r="G264" s="1"/>
      <c r="H264" s="1"/>
      <c r="I264" s="1"/>
      <c r="J264" s="1"/>
      <c r="K264" s="1"/>
      <c r="L264" s="3"/>
      <c r="M264" s="3"/>
      <c r="N264" s="3"/>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row>
    <row r="265" ht="14.25" customHeight="1">
      <c r="A265" s="1"/>
      <c r="B265" s="1"/>
      <c r="C265" s="178"/>
      <c r="D265" s="178"/>
      <c r="E265" s="178"/>
      <c r="F265" s="178"/>
      <c r="G265" s="1"/>
      <c r="H265" s="1"/>
      <c r="I265" s="1"/>
      <c r="J265" s="1"/>
      <c r="K265" s="1"/>
      <c r="L265" s="3"/>
      <c r="M265" s="3"/>
      <c r="N265" s="3"/>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row>
    <row r="266" ht="14.25" customHeight="1">
      <c r="A266" s="1"/>
      <c r="B266" s="1"/>
      <c r="C266" s="178"/>
      <c r="D266" s="178"/>
      <c r="E266" s="178"/>
      <c r="F266" s="178"/>
      <c r="G266" s="1"/>
      <c r="H266" s="1"/>
      <c r="I266" s="1"/>
      <c r="J266" s="1"/>
      <c r="K266" s="1"/>
      <c r="L266" s="3"/>
      <c r="M266" s="3"/>
      <c r="N266" s="3"/>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row>
    <row r="267" ht="14.25" customHeight="1">
      <c r="A267" s="1"/>
      <c r="B267" s="1"/>
      <c r="C267" s="178"/>
      <c r="D267" s="178"/>
      <c r="E267" s="178"/>
      <c r="F267" s="178"/>
      <c r="G267" s="1"/>
      <c r="H267" s="1"/>
      <c r="I267" s="1"/>
      <c r="J267" s="1"/>
      <c r="K267" s="1"/>
      <c r="L267" s="3"/>
      <c r="M267" s="3"/>
      <c r="N267" s="3"/>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row>
    <row r="268" ht="14.25" customHeight="1">
      <c r="A268" s="1"/>
      <c r="B268" s="1"/>
      <c r="C268" s="178"/>
      <c r="D268" s="178"/>
      <c r="E268" s="178"/>
      <c r="F268" s="178"/>
      <c r="G268" s="1"/>
      <c r="H268" s="1"/>
      <c r="I268" s="1"/>
      <c r="J268" s="1"/>
      <c r="K268" s="1"/>
      <c r="L268" s="3"/>
      <c r="M268" s="3"/>
      <c r="N268" s="3"/>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row>
    <row r="269" ht="14.25" customHeight="1">
      <c r="A269" s="1"/>
      <c r="B269" s="1"/>
      <c r="C269" s="178"/>
      <c r="D269" s="178"/>
      <c r="E269" s="178"/>
      <c r="F269" s="178"/>
      <c r="G269" s="1"/>
      <c r="H269" s="1"/>
      <c r="I269" s="1"/>
      <c r="J269" s="1"/>
      <c r="K269" s="1"/>
      <c r="L269" s="3"/>
      <c r="M269" s="3"/>
      <c r="N269" s="3"/>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row>
    <row r="270" ht="14.25" customHeight="1">
      <c r="A270" s="1"/>
      <c r="B270" s="1"/>
      <c r="C270" s="178"/>
      <c r="D270" s="178"/>
      <c r="E270" s="178"/>
      <c r="F270" s="178"/>
      <c r="G270" s="1"/>
      <c r="H270" s="1"/>
      <c r="I270" s="1"/>
      <c r="J270" s="1"/>
      <c r="K270" s="1"/>
      <c r="L270" s="3"/>
      <c r="M270" s="3"/>
      <c r="N270" s="3"/>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row>
    <row r="271" ht="14.25" customHeight="1">
      <c r="A271" s="1"/>
      <c r="B271" s="1"/>
      <c r="C271" s="178"/>
      <c r="D271" s="178"/>
      <c r="E271" s="178"/>
      <c r="F271" s="178"/>
      <c r="G271" s="1"/>
      <c r="H271" s="1"/>
      <c r="I271" s="1"/>
      <c r="J271" s="1"/>
      <c r="K271" s="1"/>
      <c r="L271" s="3"/>
      <c r="M271" s="3"/>
      <c r="N271" s="3"/>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row>
    <row r="272" ht="14.25" customHeight="1">
      <c r="A272" s="1"/>
      <c r="B272" s="1"/>
      <c r="C272" s="178"/>
      <c r="D272" s="178"/>
      <c r="E272" s="178"/>
      <c r="F272" s="178"/>
      <c r="G272" s="1"/>
      <c r="H272" s="1"/>
      <c r="I272" s="1"/>
      <c r="J272" s="1"/>
      <c r="K272" s="1"/>
      <c r="L272" s="3"/>
      <c r="M272" s="3"/>
      <c r="N272" s="3"/>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row>
    <row r="273" ht="14.25" customHeight="1">
      <c r="A273" s="1"/>
      <c r="B273" s="1"/>
      <c r="C273" s="178"/>
      <c r="D273" s="178"/>
      <c r="E273" s="178"/>
      <c r="F273" s="178"/>
      <c r="G273" s="1"/>
      <c r="H273" s="1"/>
      <c r="I273" s="1"/>
      <c r="J273" s="1"/>
      <c r="K273" s="1"/>
      <c r="L273" s="3"/>
      <c r="M273" s="3"/>
      <c r="N273" s="3"/>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row>
    <row r="274" ht="14.25" customHeight="1">
      <c r="A274" s="1"/>
      <c r="B274" s="1"/>
      <c r="C274" s="178"/>
      <c r="D274" s="178"/>
      <c r="E274" s="178"/>
      <c r="F274" s="178"/>
      <c r="G274" s="1"/>
      <c r="H274" s="1"/>
      <c r="I274" s="1"/>
      <c r="J274" s="1"/>
      <c r="K274" s="1"/>
      <c r="L274" s="3"/>
      <c r="M274" s="3"/>
      <c r="N274" s="3"/>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row>
    <row r="275" ht="14.25" customHeight="1">
      <c r="A275" s="1"/>
      <c r="B275" s="1"/>
      <c r="C275" s="178"/>
      <c r="D275" s="178"/>
      <c r="E275" s="178"/>
      <c r="F275" s="178"/>
      <c r="G275" s="1"/>
      <c r="H275" s="1"/>
      <c r="I275" s="1"/>
      <c r="J275" s="1"/>
      <c r="K275" s="1"/>
      <c r="L275" s="3"/>
      <c r="M275" s="3"/>
      <c r="N275" s="3"/>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row>
    <row r="276" ht="14.25" customHeight="1">
      <c r="A276" s="1"/>
      <c r="B276" s="1"/>
      <c r="C276" s="178"/>
      <c r="D276" s="178"/>
      <c r="E276" s="178"/>
      <c r="F276" s="178"/>
      <c r="G276" s="1"/>
      <c r="H276" s="1"/>
      <c r="I276" s="1"/>
      <c r="J276" s="1"/>
      <c r="K276" s="1"/>
      <c r="L276" s="3"/>
      <c r="M276" s="3"/>
      <c r="N276" s="3"/>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row>
    <row r="277" ht="14.25" customHeight="1">
      <c r="A277" s="1"/>
      <c r="B277" s="1"/>
      <c r="C277" s="178"/>
      <c r="D277" s="178"/>
      <c r="E277" s="178"/>
      <c r="F277" s="178"/>
      <c r="G277" s="1"/>
      <c r="H277" s="1"/>
      <c r="I277" s="1"/>
      <c r="J277" s="1"/>
      <c r="K277" s="1"/>
      <c r="L277" s="3"/>
      <c r="M277" s="3"/>
      <c r="N277" s="3"/>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row>
    <row r="278" ht="14.25" customHeight="1">
      <c r="A278" s="1"/>
      <c r="B278" s="1"/>
      <c r="C278" s="178"/>
      <c r="D278" s="178"/>
      <c r="E278" s="178"/>
      <c r="F278" s="178"/>
      <c r="G278" s="1"/>
      <c r="H278" s="1"/>
      <c r="I278" s="1"/>
      <c r="J278" s="1"/>
      <c r="K278" s="1"/>
      <c r="L278" s="3"/>
      <c r="M278" s="3"/>
      <c r="N278" s="3"/>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row>
    <row r="279" ht="14.25" customHeight="1">
      <c r="A279" s="1"/>
      <c r="B279" s="1"/>
      <c r="C279" s="178"/>
      <c r="D279" s="178"/>
      <c r="E279" s="178"/>
      <c r="F279" s="178"/>
      <c r="G279" s="1"/>
      <c r="H279" s="1"/>
      <c r="I279" s="1"/>
      <c r="J279" s="1"/>
      <c r="K279" s="1"/>
      <c r="L279" s="3"/>
      <c r="M279" s="3"/>
      <c r="N279" s="3"/>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row>
    <row r="280" ht="14.25" customHeight="1">
      <c r="A280" s="1"/>
      <c r="B280" s="1"/>
      <c r="C280" s="178"/>
      <c r="D280" s="178"/>
      <c r="E280" s="178"/>
      <c r="F280" s="178"/>
      <c r="G280" s="1"/>
      <c r="H280" s="1"/>
      <c r="I280" s="1"/>
      <c r="J280" s="1"/>
      <c r="K280" s="1"/>
      <c r="L280" s="3"/>
      <c r="M280" s="3"/>
      <c r="N280" s="3"/>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row>
    <row r="281" ht="14.25" customHeight="1">
      <c r="A281" s="1"/>
      <c r="B281" s="1"/>
      <c r="C281" s="178"/>
      <c r="D281" s="178"/>
      <c r="E281" s="178"/>
      <c r="F281" s="178"/>
      <c r="G281" s="1"/>
      <c r="H281" s="1"/>
      <c r="I281" s="1"/>
      <c r="J281" s="1"/>
      <c r="K281" s="1"/>
      <c r="L281" s="3"/>
      <c r="M281" s="3"/>
      <c r="N281" s="3"/>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row>
    <row r="282" ht="14.25" customHeight="1">
      <c r="A282" s="1"/>
      <c r="B282" s="1"/>
      <c r="C282" s="178"/>
      <c r="D282" s="178"/>
      <c r="E282" s="178"/>
      <c r="F282" s="178"/>
      <c r="G282" s="1"/>
      <c r="H282" s="1"/>
      <c r="I282" s="1"/>
      <c r="J282" s="1"/>
      <c r="K282" s="1"/>
      <c r="L282" s="3"/>
      <c r="M282" s="3"/>
      <c r="N282" s="3"/>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row>
    <row r="283" ht="14.25" customHeight="1">
      <c r="A283" s="1"/>
      <c r="B283" s="1"/>
      <c r="C283" s="178"/>
      <c r="D283" s="178"/>
      <c r="E283" s="178"/>
      <c r="F283" s="178"/>
      <c r="G283" s="1"/>
      <c r="H283" s="1"/>
      <c r="I283" s="1"/>
      <c r="J283" s="1"/>
      <c r="K283" s="1"/>
      <c r="L283" s="3"/>
      <c r="M283" s="3"/>
      <c r="N283" s="3"/>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row>
    <row r="284" ht="14.25" customHeight="1">
      <c r="A284" s="1"/>
      <c r="B284" s="1"/>
      <c r="C284" s="178"/>
      <c r="D284" s="178"/>
      <c r="E284" s="178"/>
      <c r="F284" s="178"/>
      <c r="G284" s="1"/>
      <c r="H284" s="1"/>
      <c r="I284" s="1"/>
      <c r="J284" s="1"/>
      <c r="K284" s="1"/>
      <c r="L284" s="3"/>
      <c r="M284" s="3"/>
      <c r="N284" s="3"/>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row>
    <row r="285" ht="14.25" customHeight="1">
      <c r="A285" s="1"/>
      <c r="B285" s="1"/>
      <c r="C285" s="1"/>
      <c r="D285" s="1"/>
      <c r="E285" s="1"/>
      <c r="F285" s="1"/>
      <c r="G285" s="1"/>
      <c r="H285" s="1"/>
      <c r="I285" s="1"/>
      <c r="J285" s="1"/>
      <c r="K285" s="1"/>
      <c r="L285" s="3"/>
      <c r="M285" s="3"/>
      <c r="N285" s="3"/>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row>
    <row r="286" ht="14.25" customHeight="1">
      <c r="A286" s="1"/>
      <c r="B286" s="1"/>
      <c r="C286" s="1"/>
      <c r="D286" s="1"/>
      <c r="E286" s="1"/>
      <c r="F286" s="1"/>
      <c r="G286" s="1"/>
      <c r="H286" s="1"/>
      <c r="I286" s="1"/>
      <c r="J286" s="1"/>
      <c r="K286" s="1"/>
      <c r="L286" s="3"/>
      <c r="M286" s="3"/>
      <c r="N286" s="3"/>
      <c r="O286" s="1"/>
      <c r="P286" s="1"/>
      <c r="Q286" s="1"/>
      <c r="R286" s="1"/>
      <c r="S286" s="1"/>
      <c r="T286" s="1"/>
      <c r="U286" s="1"/>
      <c r="V286" s="1"/>
    </row>
    <row r="287" ht="14.25" customHeight="1">
      <c r="L287" s="179"/>
      <c r="M287" s="179"/>
      <c r="N287" s="179"/>
    </row>
    <row r="288" ht="14.25" customHeight="1">
      <c r="L288" s="179"/>
      <c r="M288" s="179"/>
      <c r="N288" s="179"/>
    </row>
    <row r="289" ht="14.25" customHeight="1">
      <c r="L289" s="179"/>
      <c r="M289" s="179"/>
      <c r="N289" s="179"/>
    </row>
    <row r="290" ht="14.25" customHeight="1">
      <c r="L290" s="179"/>
      <c r="M290" s="179"/>
      <c r="N290" s="179"/>
    </row>
    <row r="291" ht="14.25" customHeight="1">
      <c r="L291" s="179"/>
      <c r="M291" s="179"/>
      <c r="N291" s="179"/>
    </row>
    <row r="292" ht="14.25" customHeight="1">
      <c r="L292" s="179"/>
      <c r="M292" s="179"/>
      <c r="N292" s="179"/>
    </row>
    <row r="293" ht="14.25" customHeight="1">
      <c r="L293" s="179"/>
      <c r="M293" s="179"/>
      <c r="N293" s="179"/>
    </row>
    <row r="294" ht="14.25" customHeight="1">
      <c r="L294" s="179"/>
      <c r="M294" s="179"/>
      <c r="N294" s="179"/>
    </row>
    <row r="295" ht="14.25" customHeight="1">
      <c r="L295" s="179"/>
      <c r="M295" s="179"/>
      <c r="N295" s="179"/>
    </row>
    <row r="296" ht="14.25" customHeight="1">
      <c r="L296" s="179"/>
      <c r="M296" s="179"/>
      <c r="N296" s="179"/>
    </row>
    <row r="297" ht="14.25" customHeight="1">
      <c r="L297" s="179"/>
      <c r="M297" s="179"/>
      <c r="N297" s="179"/>
    </row>
    <row r="298" ht="14.25" customHeight="1">
      <c r="L298" s="179"/>
      <c r="M298" s="179"/>
      <c r="N298" s="179"/>
    </row>
    <row r="299" ht="14.25" customHeight="1">
      <c r="L299" s="179"/>
      <c r="M299" s="179"/>
      <c r="N299" s="179"/>
    </row>
    <row r="300" ht="14.25" customHeight="1">
      <c r="L300" s="179"/>
      <c r="M300" s="179"/>
      <c r="N300" s="179"/>
    </row>
    <row r="301" ht="14.25" customHeight="1">
      <c r="L301" s="179"/>
      <c r="M301" s="179"/>
      <c r="N301" s="179"/>
    </row>
    <row r="302" ht="14.25" customHeight="1">
      <c r="L302" s="179"/>
      <c r="M302" s="179"/>
      <c r="N302" s="179"/>
    </row>
    <row r="303" ht="14.25" customHeight="1">
      <c r="L303" s="179"/>
      <c r="M303" s="179"/>
      <c r="N303" s="179"/>
    </row>
    <row r="304" ht="14.25" customHeight="1">
      <c r="L304" s="179"/>
      <c r="M304" s="179"/>
      <c r="N304" s="179"/>
    </row>
    <row r="305" ht="14.25" customHeight="1">
      <c r="L305" s="179"/>
      <c r="M305" s="179"/>
      <c r="N305" s="179"/>
    </row>
    <row r="306" ht="14.25" customHeight="1">
      <c r="L306" s="179"/>
      <c r="M306" s="179"/>
      <c r="N306" s="179"/>
    </row>
    <row r="307" ht="14.25" customHeight="1">
      <c r="L307" s="179"/>
      <c r="M307" s="179"/>
      <c r="N307" s="179"/>
    </row>
    <row r="308" ht="14.25" customHeight="1">
      <c r="L308" s="179"/>
      <c r="M308" s="179"/>
      <c r="N308" s="179"/>
    </row>
    <row r="309" ht="14.25" customHeight="1">
      <c r="L309" s="179"/>
      <c r="M309" s="179"/>
      <c r="N309" s="179"/>
    </row>
    <row r="310" ht="14.25" customHeight="1">
      <c r="L310" s="179"/>
      <c r="M310" s="179"/>
      <c r="N310" s="179"/>
    </row>
    <row r="311" ht="14.25" customHeight="1">
      <c r="L311" s="179"/>
      <c r="M311" s="179"/>
      <c r="N311" s="179"/>
    </row>
    <row r="312" ht="14.25" customHeight="1">
      <c r="L312" s="179"/>
      <c r="M312" s="179"/>
      <c r="N312" s="179"/>
    </row>
    <row r="313" ht="14.25" customHeight="1">
      <c r="L313" s="179"/>
      <c r="M313" s="179"/>
      <c r="N313" s="179"/>
    </row>
    <row r="314" ht="14.25" customHeight="1">
      <c r="L314" s="179"/>
      <c r="M314" s="179"/>
      <c r="N314" s="179"/>
    </row>
    <row r="315" ht="14.25" customHeight="1">
      <c r="L315" s="179"/>
      <c r="M315" s="179"/>
      <c r="N315" s="179"/>
    </row>
    <row r="316" ht="14.25" customHeight="1">
      <c r="L316" s="179"/>
      <c r="M316" s="179"/>
      <c r="N316" s="179"/>
    </row>
    <row r="317" ht="14.25" customHeight="1">
      <c r="L317" s="179"/>
      <c r="M317" s="179"/>
      <c r="N317" s="179"/>
    </row>
    <row r="318" ht="14.25" customHeight="1">
      <c r="L318" s="179"/>
      <c r="M318" s="179"/>
      <c r="N318" s="179"/>
    </row>
    <row r="319" ht="14.25" customHeight="1">
      <c r="L319" s="179"/>
      <c r="M319" s="179"/>
      <c r="N319" s="179"/>
    </row>
    <row r="320" ht="14.25" customHeight="1">
      <c r="L320" s="179"/>
      <c r="M320" s="179"/>
      <c r="N320" s="179"/>
    </row>
    <row r="321" ht="14.25" customHeight="1">
      <c r="L321" s="179"/>
      <c r="M321" s="179"/>
      <c r="N321" s="179"/>
    </row>
    <row r="322" ht="14.25" customHeight="1">
      <c r="L322" s="179"/>
      <c r="M322" s="179"/>
      <c r="N322" s="179"/>
    </row>
    <row r="323" ht="14.25" customHeight="1">
      <c r="L323" s="179"/>
      <c r="M323" s="179"/>
      <c r="N323" s="179"/>
    </row>
    <row r="324" ht="14.25" customHeight="1">
      <c r="L324" s="179"/>
      <c r="M324" s="179"/>
      <c r="N324" s="179"/>
    </row>
    <row r="325" ht="14.25" customHeight="1">
      <c r="L325" s="179"/>
      <c r="M325" s="179"/>
      <c r="N325" s="179"/>
    </row>
    <row r="326" ht="14.25" customHeight="1">
      <c r="L326" s="179"/>
      <c r="M326" s="179"/>
      <c r="N326" s="179"/>
    </row>
    <row r="327" ht="14.25" customHeight="1">
      <c r="L327" s="179"/>
      <c r="M327" s="179"/>
      <c r="N327" s="179"/>
    </row>
    <row r="328" ht="14.25" customHeight="1">
      <c r="L328" s="179"/>
      <c r="M328" s="179"/>
      <c r="N328" s="179"/>
    </row>
    <row r="329" ht="14.25" customHeight="1">
      <c r="L329" s="179"/>
      <c r="M329" s="179"/>
      <c r="N329" s="179"/>
    </row>
    <row r="330" ht="14.25" customHeight="1">
      <c r="L330" s="179"/>
      <c r="M330" s="179"/>
      <c r="N330" s="179"/>
    </row>
    <row r="331" ht="14.25" customHeight="1">
      <c r="L331" s="179"/>
      <c r="M331" s="179"/>
      <c r="N331" s="179"/>
    </row>
    <row r="332" ht="14.25" customHeight="1">
      <c r="L332" s="179"/>
      <c r="M332" s="179"/>
      <c r="N332" s="179"/>
    </row>
    <row r="333" ht="14.25" customHeight="1">
      <c r="L333" s="179"/>
      <c r="M333" s="179"/>
      <c r="N333" s="179"/>
    </row>
    <row r="334" ht="14.25" customHeight="1">
      <c r="L334" s="179"/>
      <c r="M334" s="179"/>
      <c r="N334" s="179"/>
    </row>
    <row r="335" ht="14.25" customHeight="1">
      <c r="L335" s="179"/>
      <c r="M335" s="179"/>
      <c r="N335" s="179"/>
    </row>
    <row r="336" ht="14.25" customHeight="1">
      <c r="L336" s="179"/>
      <c r="M336" s="179"/>
      <c r="N336" s="179"/>
    </row>
    <row r="337" ht="14.25" customHeight="1">
      <c r="L337" s="179"/>
      <c r="M337" s="179"/>
      <c r="N337" s="179"/>
    </row>
    <row r="338" ht="14.25" customHeight="1">
      <c r="L338" s="179"/>
      <c r="M338" s="179"/>
      <c r="N338" s="179"/>
    </row>
    <row r="339" ht="14.25" customHeight="1">
      <c r="L339" s="179"/>
      <c r="M339" s="179"/>
      <c r="N339" s="179"/>
    </row>
    <row r="340" ht="14.25" customHeight="1">
      <c r="L340" s="179"/>
      <c r="M340" s="179"/>
      <c r="N340" s="179"/>
    </row>
    <row r="341" ht="14.25" customHeight="1">
      <c r="L341" s="179"/>
      <c r="M341" s="179"/>
      <c r="N341" s="179"/>
    </row>
    <row r="342" ht="14.25" customHeight="1">
      <c r="L342" s="179"/>
      <c r="M342" s="179"/>
      <c r="N342" s="179"/>
    </row>
    <row r="343" ht="14.25" customHeight="1">
      <c r="L343" s="179"/>
      <c r="M343" s="179"/>
      <c r="N343" s="179"/>
    </row>
    <row r="344" ht="14.25" customHeight="1">
      <c r="L344" s="179"/>
      <c r="M344" s="179"/>
      <c r="N344" s="179"/>
    </row>
    <row r="345" ht="14.25" customHeight="1">
      <c r="L345" s="179"/>
      <c r="M345" s="179"/>
      <c r="N345" s="179"/>
    </row>
    <row r="346" ht="14.25" customHeight="1">
      <c r="L346" s="179"/>
      <c r="M346" s="179"/>
      <c r="N346" s="179"/>
    </row>
    <row r="347" ht="14.25" customHeight="1">
      <c r="L347" s="179"/>
      <c r="M347" s="179"/>
      <c r="N347" s="179"/>
    </row>
    <row r="348" ht="14.25" customHeight="1">
      <c r="L348" s="179"/>
      <c r="M348" s="179"/>
      <c r="N348" s="179"/>
    </row>
    <row r="349" ht="14.25" customHeight="1">
      <c r="L349" s="179"/>
      <c r="M349" s="179"/>
      <c r="N349" s="179"/>
    </row>
    <row r="350" ht="14.25" customHeight="1">
      <c r="L350" s="179"/>
      <c r="M350" s="179"/>
      <c r="N350" s="179"/>
    </row>
    <row r="351" ht="14.25" customHeight="1">
      <c r="L351" s="179"/>
      <c r="M351" s="179"/>
      <c r="N351" s="179"/>
    </row>
    <row r="352" ht="14.25" customHeight="1">
      <c r="L352" s="179"/>
      <c r="M352" s="179"/>
      <c r="N352" s="179"/>
    </row>
    <row r="353" ht="14.25" customHeight="1">
      <c r="L353" s="179"/>
      <c r="M353" s="179"/>
      <c r="N353" s="179"/>
    </row>
    <row r="354" ht="14.25" customHeight="1">
      <c r="L354" s="179"/>
      <c r="M354" s="179"/>
      <c r="N354" s="179"/>
    </row>
    <row r="355" ht="14.25" customHeight="1">
      <c r="L355" s="179"/>
      <c r="M355" s="179"/>
      <c r="N355" s="179"/>
    </row>
    <row r="356" ht="14.25" customHeight="1">
      <c r="L356" s="179"/>
      <c r="M356" s="179"/>
      <c r="N356" s="179"/>
    </row>
    <row r="357" ht="14.25" customHeight="1">
      <c r="L357" s="179"/>
      <c r="M357" s="179"/>
      <c r="N357" s="179"/>
    </row>
    <row r="358" ht="14.25" customHeight="1">
      <c r="L358" s="179"/>
      <c r="M358" s="179"/>
      <c r="N358" s="179"/>
    </row>
    <row r="359" ht="14.25" customHeight="1">
      <c r="L359" s="179"/>
      <c r="M359" s="179"/>
      <c r="N359" s="179"/>
    </row>
    <row r="360" ht="14.25" customHeight="1">
      <c r="L360" s="179"/>
      <c r="M360" s="179"/>
      <c r="N360" s="179"/>
    </row>
    <row r="361" ht="14.25" customHeight="1">
      <c r="L361" s="179"/>
      <c r="M361" s="179"/>
      <c r="N361" s="179"/>
    </row>
    <row r="362" ht="14.25" customHeight="1">
      <c r="L362" s="179"/>
      <c r="M362" s="179"/>
      <c r="N362" s="179"/>
    </row>
    <row r="363" ht="14.25" customHeight="1">
      <c r="L363" s="179"/>
      <c r="M363" s="179"/>
      <c r="N363" s="179"/>
    </row>
    <row r="364" ht="14.25" customHeight="1">
      <c r="L364" s="179"/>
      <c r="M364" s="179"/>
      <c r="N364" s="179"/>
    </row>
    <row r="365" ht="14.25" customHeight="1">
      <c r="L365" s="179"/>
      <c r="M365" s="179"/>
      <c r="N365" s="179"/>
    </row>
    <row r="366" ht="14.25" customHeight="1">
      <c r="L366" s="179"/>
      <c r="M366" s="179"/>
      <c r="N366" s="179"/>
    </row>
    <row r="367" ht="14.25" customHeight="1">
      <c r="L367" s="179"/>
      <c r="M367" s="179"/>
      <c r="N367" s="179"/>
    </row>
    <row r="368" ht="14.25" customHeight="1">
      <c r="L368" s="179"/>
      <c r="M368" s="179"/>
      <c r="N368" s="179"/>
    </row>
    <row r="369" ht="14.25" customHeight="1">
      <c r="L369" s="179"/>
      <c r="M369" s="179"/>
      <c r="N369" s="179"/>
    </row>
    <row r="370" ht="14.25" customHeight="1">
      <c r="L370" s="179"/>
      <c r="M370" s="179"/>
      <c r="N370" s="179"/>
    </row>
    <row r="371" ht="14.25" customHeight="1">
      <c r="L371" s="179"/>
      <c r="M371" s="179"/>
      <c r="N371" s="179"/>
    </row>
    <row r="372" ht="14.25" customHeight="1">
      <c r="L372" s="179"/>
      <c r="M372" s="179"/>
      <c r="N372" s="179"/>
    </row>
    <row r="373" ht="14.25" customHeight="1">
      <c r="L373" s="179"/>
      <c r="M373" s="179"/>
      <c r="N373" s="179"/>
    </row>
    <row r="374" ht="14.25" customHeight="1">
      <c r="L374" s="179"/>
      <c r="M374" s="179"/>
      <c r="N374" s="179"/>
    </row>
    <row r="375" ht="14.25" customHeight="1">
      <c r="L375" s="179"/>
      <c r="M375" s="179"/>
      <c r="N375" s="179"/>
    </row>
    <row r="376" ht="14.25" customHeight="1">
      <c r="L376" s="179"/>
      <c r="M376" s="179"/>
      <c r="N376" s="179"/>
    </row>
    <row r="377" ht="14.25" customHeight="1">
      <c r="L377" s="179"/>
      <c r="M377" s="179"/>
      <c r="N377" s="179"/>
    </row>
    <row r="378" ht="14.25" customHeight="1">
      <c r="L378" s="179"/>
      <c r="M378" s="179"/>
      <c r="N378" s="179"/>
    </row>
    <row r="379" ht="14.25" customHeight="1">
      <c r="L379" s="179"/>
      <c r="M379" s="179"/>
      <c r="N379" s="179"/>
    </row>
    <row r="380" ht="14.25" customHeight="1">
      <c r="L380" s="179"/>
      <c r="M380" s="179"/>
      <c r="N380" s="179"/>
    </row>
    <row r="381" ht="14.25" customHeight="1">
      <c r="L381" s="179"/>
      <c r="M381" s="179"/>
      <c r="N381" s="179"/>
    </row>
    <row r="382" ht="14.25" customHeight="1">
      <c r="L382" s="179"/>
      <c r="M382" s="179"/>
      <c r="N382" s="179"/>
    </row>
    <row r="383" ht="14.25" customHeight="1">
      <c r="L383" s="179"/>
      <c r="M383" s="179"/>
      <c r="N383" s="179"/>
    </row>
    <row r="384" ht="14.25" customHeight="1">
      <c r="L384" s="179"/>
      <c r="M384" s="179"/>
      <c r="N384" s="179"/>
    </row>
    <row r="385" ht="14.25" customHeight="1">
      <c r="L385" s="179"/>
      <c r="M385" s="179"/>
      <c r="N385" s="179"/>
    </row>
    <row r="386" ht="14.25" customHeight="1">
      <c r="L386" s="179"/>
      <c r="M386" s="179"/>
      <c r="N386" s="179"/>
    </row>
    <row r="387" ht="14.25" customHeight="1">
      <c r="L387" s="179"/>
      <c r="M387" s="179"/>
      <c r="N387" s="179"/>
    </row>
    <row r="388" ht="14.25" customHeight="1">
      <c r="L388" s="179"/>
      <c r="M388" s="179"/>
      <c r="N388" s="179"/>
    </row>
    <row r="389" ht="14.25" customHeight="1">
      <c r="L389" s="179"/>
      <c r="M389" s="179"/>
      <c r="N389" s="179"/>
    </row>
    <row r="390" ht="14.25" customHeight="1">
      <c r="L390" s="179"/>
      <c r="M390" s="179"/>
      <c r="N390" s="179"/>
    </row>
    <row r="391" ht="14.25" customHeight="1">
      <c r="L391" s="179"/>
      <c r="M391" s="179"/>
      <c r="N391" s="179"/>
    </row>
    <row r="392" ht="14.25" customHeight="1">
      <c r="L392" s="179"/>
      <c r="M392" s="179"/>
      <c r="N392" s="179"/>
    </row>
    <row r="393" ht="14.25" customHeight="1">
      <c r="L393" s="179"/>
      <c r="M393" s="179"/>
      <c r="N393" s="179"/>
    </row>
    <row r="394" ht="14.25" customHeight="1">
      <c r="L394" s="179"/>
      <c r="M394" s="179"/>
      <c r="N394" s="179"/>
    </row>
    <row r="395" ht="14.25" customHeight="1">
      <c r="L395" s="179"/>
      <c r="M395" s="179"/>
      <c r="N395" s="179"/>
    </row>
    <row r="396" ht="14.25" customHeight="1">
      <c r="L396" s="179"/>
      <c r="M396" s="179"/>
      <c r="N396" s="179"/>
    </row>
    <row r="397" ht="14.25" customHeight="1">
      <c r="L397" s="179"/>
      <c r="M397" s="179"/>
      <c r="N397" s="179"/>
    </row>
    <row r="398" ht="14.25" customHeight="1">
      <c r="L398" s="179"/>
      <c r="M398" s="179"/>
      <c r="N398" s="179"/>
    </row>
    <row r="399" ht="14.25" customHeight="1">
      <c r="L399" s="179"/>
      <c r="M399" s="179"/>
      <c r="N399" s="179"/>
    </row>
    <row r="400" ht="14.25" customHeight="1">
      <c r="L400" s="179"/>
      <c r="M400" s="179"/>
      <c r="N400" s="179"/>
    </row>
    <row r="401" ht="14.25" customHeight="1">
      <c r="L401" s="179"/>
      <c r="M401" s="179"/>
      <c r="N401" s="179"/>
    </row>
    <row r="402" ht="14.25" customHeight="1">
      <c r="L402" s="179"/>
      <c r="M402" s="179"/>
      <c r="N402" s="179"/>
    </row>
    <row r="403" ht="14.25" customHeight="1">
      <c r="L403" s="179"/>
      <c r="M403" s="179"/>
      <c r="N403" s="179"/>
    </row>
    <row r="404" ht="14.25" customHeight="1">
      <c r="L404" s="179"/>
      <c r="M404" s="179"/>
      <c r="N404" s="179"/>
    </row>
    <row r="405" ht="14.25" customHeight="1">
      <c r="L405" s="179"/>
      <c r="M405" s="179"/>
      <c r="N405" s="179"/>
    </row>
    <row r="406" ht="14.25" customHeight="1">
      <c r="L406" s="179"/>
      <c r="M406" s="179"/>
      <c r="N406" s="179"/>
    </row>
    <row r="407" ht="14.25" customHeight="1">
      <c r="L407" s="179"/>
      <c r="M407" s="179"/>
      <c r="N407" s="179"/>
    </row>
    <row r="408" ht="14.25" customHeight="1">
      <c r="L408" s="179"/>
      <c r="M408" s="179"/>
      <c r="N408" s="179"/>
    </row>
    <row r="409" ht="14.25" customHeight="1">
      <c r="L409" s="179"/>
      <c r="M409" s="179"/>
      <c r="N409" s="179"/>
    </row>
    <row r="410" ht="14.25" customHeight="1">
      <c r="L410" s="179"/>
      <c r="M410" s="179"/>
      <c r="N410" s="179"/>
    </row>
    <row r="411" ht="14.25" customHeight="1">
      <c r="L411" s="179"/>
      <c r="M411" s="179"/>
      <c r="N411" s="179"/>
    </row>
    <row r="412" ht="14.25" customHeight="1">
      <c r="L412" s="179"/>
      <c r="M412" s="179"/>
      <c r="N412" s="179"/>
    </row>
    <row r="413" ht="14.25" customHeight="1">
      <c r="L413" s="179"/>
      <c r="M413" s="179"/>
      <c r="N413" s="179"/>
    </row>
    <row r="414" ht="14.25" customHeight="1">
      <c r="L414" s="179"/>
      <c r="M414" s="179"/>
      <c r="N414" s="179"/>
    </row>
    <row r="415" ht="14.25" customHeight="1">
      <c r="L415" s="179"/>
      <c r="M415" s="179"/>
      <c r="N415" s="179"/>
    </row>
    <row r="416" ht="14.25" customHeight="1">
      <c r="L416" s="179"/>
      <c r="M416" s="179"/>
      <c r="N416" s="179"/>
    </row>
    <row r="417" ht="14.25" customHeight="1">
      <c r="L417" s="179"/>
      <c r="M417" s="179"/>
      <c r="N417" s="179"/>
    </row>
    <row r="418" ht="14.25" customHeight="1">
      <c r="L418" s="179"/>
      <c r="M418" s="179"/>
      <c r="N418" s="179"/>
    </row>
    <row r="419" ht="14.25" customHeight="1">
      <c r="L419" s="179"/>
      <c r="M419" s="179"/>
      <c r="N419" s="179"/>
    </row>
    <row r="420" ht="14.25" customHeight="1">
      <c r="L420" s="179"/>
      <c r="M420" s="179"/>
      <c r="N420" s="179"/>
    </row>
    <row r="421" ht="14.25" customHeight="1">
      <c r="L421" s="179"/>
      <c r="M421" s="179"/>
      <c r="N421" s="179"/>
    </row>
    <row r="422" ht="14.25" customHeight="1">
      <c r="L422" s="179"/>
      <c r="M422" s="179"/>
      <c r="N422" s="179"/>
    </row>
    <row r="423" ht="14.25" customHeight="1">
      <c r="L423" s="179"/>
      <c r="M423" s="179"/>
      <c r="N423" s="179"/>
    </row>
    <row r="424" ht="14.25" customHeight="1">
      <c r="L424" s="179"/>
      <c r="M424" s="179"/>
      <c r="N424" s="179"/>
    </row>
    <row r="425" ht="14.25" customHeight="1">
      <c r="L425" s="179"/>
      <c r="M425" s="179"/>
      <c r="N425" s="179"/>
    </row>
    <row r="426" ht="14.25" customHeight="1">
      <c r="L426" s="179"/>
      <c r="M426" s="179"/>
      <c r="N426" s="179"/>
    </row>
    <row r="427" ht="14.25" customHeight="1">
      <c r="L427" s="179"/>
      <c r="M427" s="179"/>
      <c r="N427" s="179"/>
    </row>
    <row r="428" ht="14.25" customHeight="1">
      <c r="L428" s="179"/>
      <c r="M428" s="179"/>
      <c r="N428" s="179"/>
    </row>
    <row r="429" ht="14.25" customHeight="1">
      <c r="L429" s="179"/>
      <c r="M429" s="179"/>
      <c r="N429" s="179"/>
    </row>
    <row r="430" ht="14.25" customHeight="1">
      <c r="L430" s="179"/>
      <c r="M430" s="179"/>
      <c r="N430" s="179"/>
    </row>
    <row r="431" ht="14.25" customHeight="1">
      <c r="L431" s="179"/>
      <c r="M431" s="179"/>
      <c r="N431" s="179"/>
    </row>
    <row r="432" ht="14.25" customHeight="1">
      <c r="L432" s="179"/>
      <c r="M432" s="179"/>
      <c r="N432" s="179"/>
    </row>
    <row r="433" ht="14.25" customHeight="1">
      <c r="L433" s="179"/>
      <c r="M433" s="179"/>
      <c r="N433" s="179"/>
    </row>
    <row r="434" ht="14.25" customHeight="1">
      <c r="L434" s="179"/>
      <c r="M434" s="179"/>
      <c r="N434" s="179"/>
    </row>
    <row r="435" ht="14.25" customHeight="1">
      <c r="L435" s="179"/>
      <c r="M435" s="179"/>
      <c r="N435" s="179"/>
    </row>
    <row r="436" ht="14.25" customHeight="1">
      <c r="L436" s="179"/>
      <c r="M436" s="179"/>
      <c r="N436" s="179"/>
    </row>
    <row r="437" ht="14.25" customHeight="1">
      <c r="L437" s="179"/>
      <c r="M437" s="179"/>
      <c r="N437" s="179"/>
    </row>
    <row r="438" ht="14.25" customHeight="1">
      <c r="L438" s="179"/>
      <c r="M438" s="179"/>
      <c r="N438" s="179"/>
    </row>
    <row r="439" ht="14.25" customHeight="1">
      <c r="L439" s="179"/>
      <c r="M439" s="179"/>
      <c r="N439" s="179"/>
    </row>
    <row r="440" ht="14.25" customHeight="1">
      <c r="L440" s="179"/>
      <c r="M440" s="179"/>
      <c r="N440" s="179"/>
    </row>
    <row r="441" ht="14.25" customHeight="1">
      <c r="L441" s="179"/>
      <c r="M441" s="179"/>
      <c r="N441" s="179"/>
    </row>
    <row r="442" ht="14.25" customHeight="1">
      <c r="L442" s="179"/>
      <c r="M442" s="179"/>
      <c r="N442" s="179"/>
    </row>
    <row r="443" ht="14.25" customHeight="1">
      <c r="L443" s="179"/>
      <c r="M443" s="179"/>
      <c r="N443" s="179"/>
    </row>
    <row r="444" ht="14.25" customHeight="1">
      <c r="L444" s="179"/>
      <c r="M444" s="179"/>
      <c r="N444" s="179"/>
    </row>
    <row r="445" ht="14.25" customHeight="1">
      <c r="L445" s="179"/>
      <c r="M445" s="179"/>
      <c r="N445" s="179"/>
    </row>
    <row r="446" ht="14.25" customHeight="1">
      <c r="L446" s="179"/>
      <c r="M446" s="179"/>
      <c r="N446" s="179"/>
    </row>
    <row r="447" ht="14.25" customHeight="1">
      <c r="L447" s="179"/>
      <c r="M447" s="179"/>
      <c r="N447" s="179"/>
    </row>
    <row r="448" ht="14.25" customHeight="1">
      <c r="L448" s="179"/>
      <c r="M448" s="179"/>
      <c r="N448" s="179"/>
    </row>
    <row r="449" ht="14.25" customHeight="1">
      <c r="L449" s="179"/>
      <c r="M449" s="179"/>
      <c r="N449" s="179"/>
    </row>
    <row r="450" ht="14.25" customHeight="1">
      <c r="L450" s="179"/>
      <c r="M450" s="179"/>
      <c r="N450" s="179"/>
    </row>
    <row r="451" ht="14.25" customHeight="1">
      <c r="L451" s="179"/>
      <c r="M451" s="179"/>
      <c r="N451" s="179"/>
    </row>
    <row r="452" ht="14.25" customHeight="1">
      <c r="L452" s="179"/>
      <c r="M452" s="179"/>
      <c r="N452" s="179"/>
    </row>
    <row r="453" ht="14.25" customHeight="1">
      <c r="L453" s="179"/>
      <c r="M453" s="179"/>
      <c r="N453" s="179"/>
    </row>
    <row r="454" ht="14.25" customHeight="1">
      <c r="L454" s="179"/>
      <c r="M454" s="179"/>
      <c r="N454" s="179"/>
    </row>
    <row r="455" ht="14.25" customHeight="1">
      <c r="L455" s="179"/>
      <c r="M455" s="179"/>
      <c r="N455" s="179"/>
    </row>
    <row r="456" ht="14.25" customHeight="1">
      <c r="L456" s="179"/>
      <c r="M456" s="179"/>
      <c r="N456" s="179"/>
    </row>
    <row r="457" ht="14.25" customHeight="1">
      <c r="L457" s="179"/>
      <c r="M457" s="179"/>
      <c r="N457" s="179"/>
    </row>
    <row r="458" ht="14.25" customHeight="1">
      <c r="L458" s="179"/>
      <c r="M458" s="179"/>
      <c r="N458" s="179"/>
    </row>
    <row r="459" ht="14.25" customHeight="1">
      <c r="L459" s="179"/>
      <c r="M459" s="179"/>
      <c r="N459" s="179"/>
    </row>
    <row r="460" ht="14.25" customHeight="1">
      <c r="L460" s="179"/>
      <c r="M460" s="179"/>
      <c r="N460" s="179"/>
    </row>
    <row r="461" ht="14.25" customHeight="1">
      <c r="L461" s="179"/>
      <c r="M461" s="179"/>
      <c r="N461" s="179"/>
    </row>
    <row r="462" ht="14.25" customHeight="1">
      <c r="L462" s="179"/>
      <c r="M462" s="179"/>
      <c r="N462" s="179"/>
    </row>
    <row r="463" ht="14.25" customHeight="1">
      <c r="L463" s="179"/>
      <c r="M463" s="179"/>
      <c r="N463" s="179"/>
    </row>
    <row r="464" ht="14.25" customHeight="1">
      <c r="L464" s="179"/>
      <c r="M464" s="179"/>
      <c r="N464" s="179"/>
    </row>
    <row r="465" ht="14.25" customHeight="1">
      <c r="L465" s="179"/>
      <c r="M465" s="179"/>
      <c r="N465" s="179"/>
    </row>
    <row r="466" ht="14.25" customHeight="1">
      <c r="L466" s="179"/>
      <c r="M466" s="179"/>
      <c r="N466" s="179"/>
    </row>
    <row r="467" ht="14.25" customHeight="1">
      <c r="L467" s="179"/>
      <c r="M467" s="179"/>
      <c r="N467" s="179"/>
    </row>
    <row r="468" ht="14.25" customHeight="1">
      <c r="L468" s="179"/>
      <c r="M468" s="179"/>
      <c r="N468" s="179"/>
    </row>
    <row r="469" ht="14.25" customHeight="1">
      <c r="L469" s="179"/>
      <c r="M469" s="179"/>
      <c r="N469" s="179"/>
    </row>
    <row r="470" ht="14.25" customHeight="1">
      <c r="L470" s="179"/>
      <c r="M470" s="179"/>
      <c r="N470" s="179"/>
    </row>
    <row r="471" ht="14.25" customHeight="1">
      <c r="L471" s="179"/>
      <c r="M471" s="179"/>
      <c r="N471" s="179"/>
    </row>
    <row r="472" ht="14.25" customHeight="1">
      <c r="L472" s="179"/>
      <c r="M472" s="179"/>
      <c r="N472" s="179"/>
    </row>
    <row r="473" ht="14.25" customHeight="1">
      <c r="L473" s="179"/>
      <c r="M473" s="179"/>
      <c r="N473" s="179"/>
    </row>
    <row r="474" ht="14.25" customHeight="1">
      <c r="L474" s="179"/>
      <c r="M474" s="179"/>
      <c r="N474" s="179"/>
    </row>
    <row r="475" ht="14.25" customHeight="1">
      <c r="L475" s="179"/>
      <c r="M475" s="179"/>
      <c r="N475" s="179"/>
    </row>
    <row r="476" ht="14.25" customHeight="1">
      <c r="L476" s="179"/>
      <c r="M476" s="179"/>
      <c r="N476" s="179"/>
    </row>
    <row r="477" ht="14.25" customHeight="1">
      <c r="L477" s="179"/>
      <c r="M477" s="179"/>
      <c r="N477" s="179"/>
    </row>
    <row r="478" ht="14.25" customHeight="1">
      <c r="L478" s="179"/>
      <c r="M478" s="179"/>
      <c r="N478" s="179"/>
    </row>
    <row r="479" ht="14.25" customHeight="1">
      <c r="L479" s="179"/>
      <c r="M479" s="179"/>
      <c r="N479" s="179"/>
    </row>
    <row r="480" ht="14.25" customHeight="1">
      <c r="L480" s="179"/>
      <c r="M480" s="179"/>
      <c r="N480" s="179"/>
    </row>
    <row r="481" ht="14.25" customHeight="1">
      <c r="L481" s="179"/>
      <c r="M481" s="179"/>
      <c r="N481" s="179"/>
    </row>
    <row r="482" ht="14.25" customHeight="1">
      <c r="L482" s="179"/>
      <c r="M482" s="179"/>
      <c r="N482" s="179"/>
    </row>
    <row r="483" ht="14.25" customHeight="1">
      <c r="L483" s="179"/>
      <c r="M483" s="179"/>
      <c r="N483" s="179"/>
    </row>
    <row r="484" ht="14.25" customHeight="1">
      <c r="L484" s="179"/>
      <c r="M484" s="179"/>
      <c r="N484" s="179"/>
    </row>
    <row r="485" ht="14.25" customHeight="1">
      <c r="L485" s="179"/>
      <c r="M485" s="179"/>
      <c r="N485" s="179"/>
    </row>
    <row r="486" ht="14.25" customHeight="1">
      <c r="L486" s="179"/>
      <c r="M486" s="179"/>
      <c r="N486" s="179"/>
    </row>
    <row r="487" ht="14.25" customHeight="1">
      <c r="L487" s="179"/>
      <c r="M487" s="179"/>
      <c r="N487" s="179"/>
    </row>
    <row r="488" ht="14.25" customHeight="1">
      <c r="L488" s="179"/>
      <c r="M488" s="179"/>
      <c r="N488" s="179"/>
    </row>
    <row r="489" ht="14.25" customHeight="1">
      <c r="L489" s="179"/>
      <c r="M489" s="179"/>
      <c r="N489" s="179"/>
    </row>
    <row r="490" ht="14.25" customHeight="1">
      <c r="L490" s="179"/>
      <c r="M490" s="179"/>
      <c r="N490" s="179"/>
    </row>
    <row r="491" ht="14.25" customHeight="1">
      <c r="L491" s="179"/>
      <c r="M491" s="179"/>
      <c r="N491" s="179"/>
    </row>
    <row r="492" ht="14.25" customHeight="1">
      <c r="L492" s="179"/>
      <c r="M492" s="179"/>
      <c r="N492" s="179"/>
    </row>
    <row r="493" ht="14.25" customHeight="1">
      <c r="L493" s="179"/>
      <c r="M493" s="179"/>
      <c r="N493" s="179"/>
    </row>
    <row r="494" ht="14.25" customHeight="1">
      <c r="L494" s="179"/>
      <c r="M494" s="179"/>
      <c r="N494" s="179"/>
    </row>
    <row r="495" ht="14.25" customHeight="1">
      <c r="L495" s="179"/>
      <c r="M495" s="179"/>
      <c r="N495" s="179"/>
    </row>
    <row r="496" ht="14.25" customHeight="1">
      <c r="L496" s="179"/>
      <c r="M496" s="179"/>
      <c r="N496" s="179"/>
    </row>
    <row r="497" ht="14.25" customHeight="1">
      <c r="L497" s="179"/>
      <c r="M497" s="179"/>
      <c r="N497" s="179"/>
    </row>
    <row r="498" ht="14.25" customHeight="1">
      <c r="L498" s="179"/>
      <c r="M498" s="179"/>
      <c r="N498" s="179"/>
    </row>
    <row r="499" ht="14.25" customHeight="1">
      <c r="L499" s="179"/>
      <c r="M499" s="179"/>
      <c r="N499" s="179"/>
    </row>
    <row r="500" ht="14.25" customHeight="1">
      <c r="L500" s="179"/>
      <c r="M500" s="179"/>
      <c r="N500" s="179"/>
    </row>
    <row r="501" ht="14.25" customHeight="1">
      <c r="L501" s="179"/>
      <c r="M501" s="179"/>
      <c r="N501" s="179"/>
    </row>
    <row r="502" ht="14.25" customHeight="1">
      <c r="L502" s="179"/>
      <c r="M502" s="179"/>
      <c r="N502" s="179"/>
    </row>
    <row r="503" ht="14.25" customHeight="1">
      <c r="L503" s="179"/>
      <c r="M503" s="179"/>
      <c r="N503" s="179"/>
    </row>
    <row r="504" ht="14.25" customHeight="1">
      <c r="L504" s="179"/>
      <c r="M504" s="179"/>
      <c r="N504" s="179"/>
    </row>
    <row r="505" ht="14.25" customHeight="1">
      <c r="L505" s="179"/>
      <c r="M505" s="179"/>
      <c r="N505" s="179"/>
    </row>
    <row r="506" ht="14.25" customHeight="1">
      <c r="L506" s="179"/>
      <c r="M506" s="179"/>
      <c r="N506" s="179"/>
    </row>
    <row r="507" ht="14.25" customHeight="1">
      <c r="L507" s="179"/>
      <c r="M507" s="179"/>
      <c r="N507" s="179"/>
    </row>
    <row r="508" ht="14.25" customHeight="1">
      <c r="L508" s="179"/>
      <c r="M508" s="179"/>
      <c r="N508" s="179"/>
    </row>
    <row r="509" ht="14.25" customHeight="1">
      <c r="L509" s="179"/>
      <c r="M509" s="179"/>
      <c r="N509" s="179"/>
    </row>
    <row r="510" ht="14.25" customHeight="1">
      <c r="L510" s="179"/>
      <c r="M510" s="179"/>
      <c r="N510" s="179"/>
    </row>
    <row r="511" ht="14.25" customHeight="1">
      <c r="L511" s="179"/>
      <c r="M511" s="179"/>
      <c r="N511" s="179"/>
    </row>
    <row r="512" ht="14.25" customHeight="1">
      <c r="L512" s="179"/>
      <c r="M512" s="179"/>
      <c r="N512" s="179"/>
    </row>
    <row r="513" ht="14.25" customHeight="1">
      <c r="L513" s="179"/>
      <c r="M513" s="179"/>
      <c r="N513" s="179"/>
    </row>
    <row r="514" ht="14.25" customHeight="1">
      <c r="L514" s="179"/>
      <c r="M514" s="179"/>
      <c r="N514" s="179"/>
    </row>
    <row r="515" ht="14.25" customHeight="1">
      <c r="L515" s="179"/>
      <c r="M515" s="179"/>
      <c r="N515" s="179"/>
    </row>
    <row r="516" ht="14.25" customHeight="1">
      <c r="L516" s="179"/>
      <c r="M516" s="179"/>
      <c r="N516" s="179"/>
    </row>
    <row r="517" ht="14.25" customHeight="1">
      <c r="L517" s="179"/>
      <c r="M517" s="179"/>
      <c r="N517" s="179"/>
    </row>
    <row r="518" ht="14.25" customHeight="1">
      <c r="L518" s="179"/>
      <c r="M518" s="179"/>
      <c r="N518" s="179"/>
    </row>
    <row r="519" ht="14.25" customHeight="1">
      <c r="L519" s="179"/>
      <c r="M519" s="179"/>
      <c r="N519" s="179"/>
    </row>
    <row r="520" ht="14.25" customHeight="1">
      <c r="L520" s="179"/>
      <c r="M520" s="179"/>
      <c r="N520" s="179"/>
    </row>
    <row r="521" ht="14.25" customHeight="1">
      <c r="L521" s="179"/>
      <c r="M521" s="179"/>
      <c r="N521" s="179"/>
    </row>
    <row r="522" ht="14.25" customHeight="1">
      <c r="L522" s="179"/>
      <c r="M522" s="179"/>
      <c r="N522" s="179"/>
    </row>
    <row r="523" ht="14.25" customHeight="1">
      <c r="L523" s="179"/>
      <c r="M523" s="179"/>
      <c r="N523" s="179"/>
    </row>
    <row r="524" ht="14.25" customHeight="1">
      <c r="L524" s="179"/>
      <c r="M524" s="179"/>
      <c r="N524" s="179"/>
    </row>
    <row r="525" ht="14.25" customHeight="1">
      <c r="L525" s="179"/>
      <c r="M525" s="179"/>
      <c r="N525" s="179"/>
    </row>
    <row r="526" ht="14.25" customHeight="1">
      <c r="L526" s="179"/>
      <c r="M526" s="179"/>
      <c r="N526" s="179"/>
    </row>
    <row r="527" ht="14.25" customHeight="1">
      <c r="L527" s="179"/>
      <c r="M527" s="179"/>
      <c r="N527" s="179"/>
    </row>
    <row r="528" ht="14.25" customHeight="1">
      <c r="L528" s="179"/>
      <c r="M528" s="179"/>
      <c r="N528" s="179"/>
    </row>
    <row r="529" ht="14.25" customHeight="1">
      <c r="L529" s="179"/>
      <c r="M529" s="179"/>
      <c r="N529" s="179"/>
    </row>
    <row r="530" ht="14.25" customHeight="1">
      <c r="L530" s="179"/>
      <c r="M530" s="179"/>
      <c r="N530" s="179"/>
    </row>
    <row r="531" ht="14.25" customHeight="1">
      <c r="L531" s="179"/>
      <c r="M531" s="179"/>
      <c r="N531" s="179"/>
    </row>
    <row r="532" ht="14.25" customHeight="1">
      <c r="L532" s="179"/>
      <c r="M532" s="179"/>
      <c r="N532" s="179"/>
    </row>
    <row r="533" ht="14.25" customHeight="1">
      <c r="L533" s="179"/>
      <c r="M533" s="179"/>
      <c r="N533" s="179"/>
    </row>
    <row r="534" ht="14.25" customHeight="1">
      <c r="L534" s="179"/>
      <c r="M534" s="179"/>
      <c r="N534" s="179"/>
    </row>
    <row r="535" ht="14.25" customHeight="1">
      <c r="L535" s="179"/>
      <c r="M535" s="179"/>
      <c r="N535" s="179"/>
    </row>
    <row r="536" ht="14.25" customHeight="1">
      <c r="L536" s="179"/>
      <c r="M536" s="179"/>
      <c r="N536" s="179"/>
    </row>
    <row r="537" ht="14.25" customHeight="1">
      <c r="L537" s="179"/>
      <c r="M537" s="179"/>
      <c r="N537" s="179"/>
    </row>
    <row r="538" ht="14.25" customHeight="1">
      <c r="L538" s="179"/>
      <c r="M538" s="179"/>
      <c r="N538" s="179"/>
    </row>
    <row r="539" ht="14.25" customHeight="1">
      <c r="L539" s="179"/>
      <c r="M539" s="179"/>
      <c r="N539" s="179"/>
    </row>
    <row r="540" ht="14.25" customHeight="1">
      <c r="L540" s="179"/>
      <c r="M540" s="179"/>
      <c r="N540" s="179"/>
    </row>
    <row r="541" ht="14.25" customHeight="1">
      <c r="L541" s="179"/>
      <c r="M541" s="179"/>
      <c r="N541" s="179"/>
    </row>
    <row r="542" ht="14.25" customHeight="1">
      <c r="L542" s="179"/>
      <c r="M542" s="179"/>
      <c r="N542" s="179"/>
    </row>
    <row r="543" ht="14.25" customHeight="1">
      <c r="L543" s="179"/>
      <c r="M543" s="179"/>
      <c r="N543" s="179"/>
    </row>
    <row r="544" ht="14.25" customHeight="1">
      <c r="L544" s="179"/>
      <c r="M544" s="179"/>
      <c r="N544" s="179"/>
    </row>
    <row r="545" ht="14.25" customHeight="1">
      <c r="L545" s="179"/>
      <c r="M545" s="179"/>
      <c r="N545" s="179"/>
    </row>
    <row r="546" ht="14.25" customHeight="1">
      <c r="L546" s="179"/>
      <c r="M546" s="179"/>
      <c r="N546" s="179"/>
    </row>
    <row r="547" ht="14.25" customHeight="1">
      <c r="L547" s="179"/>
      <c r="M547" s="179"/>
      <c r="N547" s="179"/>
    </row>
    <row r="548" ht="14.25" customHeight="1">
      <c r="L548" s="179"/>
      <c r="M548" s="179"/>
      <c r="N548" s="179"/>
    </row>
    <row r="549" ht="14.25" customHeight="1">
      <c r="L549" s="179"/>
      <c r="M549" s="179"/>
      <c r="N549" s="179"/>
    </row>
    <row r="550" ht="14.25" customHeight="1">
      <c r="L550" s="179"/>
      <c r="M550" s="179"/>
      <c r="N550" s="179"/>
    </row>
    <row r="551" ht="14.25" customHeight="1">
      <c r="L551" s="179"/>
      <c r="M551" s="179"/>
      <c r="N551" s="179"/>
    </row>
    <row r="552" ht="14.25" customHeight="1">
      <c r="L552" s="179"/>
      <c r="M552" s="179"/>
      <c r="N552" s="179"/>
    </row>
    <row r="553" ht="14.25" customHeight="1">
      <c r="L553" s="179"/>
      <c r="M553" s="179"/>
      <c r="N553" s="179"/>
    </row>
    <row r="554" ht="14.25" customHeight="1">
      <c r="L554" s="179"/>
      <c r="M554" s="179"/>
      <c r="N554" s="179"/>
    </row>
    <row r="555" ht="14.25" customHeight="1">
      <c r="L555" s="179"/>
      <c r="M555" s="179"/>
      <c r="N555" s="179"/>
    </row>
    <row r="556" ht="14.25" customHeight="1">
      <c r="L556" s="179"/>
      <c r="M556" s="179"/>
      <c r="N556" s="179"/>
    </row>
    <row r="557" ht="14.25" customHeight="1">
      <c r="L557" s="179"/>
      <c r="M557" s="179"/>
      <c r="N557" s="179"/>
    </row>
    <row r="558" ht="14.25" customHeight="1">
      <c r="L558" s="179"/>
      <c r="M558" s="179"/>
      <c r="N558" s="179"/>
    </row>
    <row r="559" ht="14.25" customHeight="1">
      <c r="L559" s="179"/>
      <c r="M559" s="179"/>
      <c r="N559" s="179"/>
    </row>
    <row r="560" ht="14.25" customHeight="1">
      <c r="L560" s="179"/>
      <c r="M560" s="179"/>
      <c r="N560" s="179"/>
    </row>
    <row r="561" ht="14.25" customHeight="1">
      <c r="L561" s="179"/>
      <c r="M561" s="179"/>
      <c r="N561" s="179"/>
    </row>
    <row r="562" ht="14.25" customHeight="1">
      <c r="L562" s="179"/>
      <c r="M562" s="179"/>
      <c r="N562" s="179"/>
    </row>
    <row r="563" ht="14.25" customHeight="1">
      <c r="L563" s="179"/>
      <c r="M563" s="179"/>
      <c r="N563" s="179"/>
    </row>
    <row r="564" ht="14.25" customHeight="1">
      <c r="L564" s="179"/>
      <c r="M564" s="179"/>
      <c r="N564" s="179"/>
    </row>
    <row r="565" ht="14.25" customHeight="1">
      <c r="L565" s="179"/>
      <c r="M565" s="179"/>
      <c r="N565" s="179"/>
    </row>
    <row r="566" ht="14.25" customHeight="1">
      <c r="L566" s="179"/>
      <c r="M566" s="179"/>
      <c r="N566" s="179"/>
    </row>
    <row r="567" ht="14.25" customHeight="1">
      <c r="L567" s="179"/>
      <c r="M567" s="179"/>
      <c r="N567" s="179"/>
    </row>
    <row r="568" ht="14.25" customHeight="1">
      <c r="L568" s="179"/>
      <c r="M568" s="179"/>
      <c r="N568" s="179"/>
    </row>
    <row r="569" ht="14.25" customHeight="1">
      <c r="L569" s="179"/>
      <c r="M569" s="179"/>
      <c r="N569" s="179"/>
    </row>
    <row r="570" ht="14.25" customHeight="1">
      <c r="L570" s="179"/>
      <c r="M570" s="179"/>
      <c r="N570" s="179"/>
    </row>
    <row r="571" ht="14.25" customHeight="1">
      <c r="L571" s="179"/>
      <c r="M571" s="179"/>
      <c r="N571" s="179"/>
    </row>
    <row r="572" ht="14.25" customHeight="1">
      <c r="L572" s="179"/>
      <c r="M572" s="179"/>
      <c r="N572" s="179"/>
    </row>
    <row r="573" ht="14.25" customHeight="1">
      <c r="L573" s="179"/>
      <c r="M573" s="179"/>
      <c r="N573" s="179"/>
    </row>
    <row r="574" ht="14.25" customHeight="1">
      <c r="L574" s="179"/>
      <c r="M574" s="179"/>
      <c r="N574" s="179"/>
    </row>
    <row r="575" ht="14.25" customHeight="1">
      <c r="L575" s="179"/>
      <c r="M575" s="179"/>
      <c r="N575" s="179"/>
    </row>
    <row r="576" ht="14.25" customHeight="1">
      <c r="L576" s="179"/>
      <c r="M576" s="179"/>
      <c r="N576" s="179"/>
    </row>
    <row r="577" ht="14.25" customHeight="1">
      <c r="L577" s="179"/>
      <c r="M577" s="179"/>
      <c r="N577" s="179"/>
    </row>
    <row r="578" ht="14.25" customHeight="1">
      <c r="L578" s="179"/>
      <c r="M578" s="179"/>
      <c r="N578" s="179"/>
    </row>
    <row r="579" ht="14.25" customHeight="1">
      <c r="L579" s="179"/>
      <c r="M579" s="179"/>
      <c r="N579" s="179"/>
    </row>
    <row r="580" ht="14.25" customHeight="1">
      <c r="L580" s="179"/>
      <c r="M580" s="179"/>
      <c r="N580" s="179"/>
    </row>
    <row r="581" ht="14.25" customHeight="1">
      <c r="L581" s="179"/>
      <c r="M581" s="179"/>
      <c r="N581" s="179"/>
    </row>
    <row r="582" ht="14.25" customHeight="1">
      <c r="L582" s="179"/>
      <c r="M582" s="179"/>
      <c r="N582" s="179"/>
    </row>
    <row r="583" ht="14.25" customHeight="1">
      <c r="L583" s="179"/>
      <c r="M583" s="179"/>
      <c r="N583" s="179"/>
    </row>
    <row r="584" ht="14.25" customHeight="1">
      <c r="L584" s="179"/>
      <c r="M584" s="179"/>
      <c r="N584" s="179"/>
    </row>
    <row r="585" ht="14.25" customHeight="1">
      <c r="L585" s="179"/>
      <c r="M585" s="179"/>
      <c r="N585" s="179"/>
    </row>
    <row r="586" ht="14.25" customHeight="1">
      <c r="L586" s="179"/>
      <c r="M586" s="179"/>
      <c r="N586" s="179"/>
    </row>
    <row r="587" ht="14.25" customHeight="1">
      <c r="L587" s="179"/>
      <c r="M587" s="179"/>
      <c r="N587" s="179"/>
    </row>
    <row r="588" ht="14.25" customHeight="1">
      <c r="L588" s="179"/>
      <c r="M588" s="179"/>
      <c r="N588" s="179"/>
    </row>
    <row r="589" ht="14.25" customHeight="1">
      <c r="L589" s="179"/>
      <c r="M589" s="179"/>
      <c r="N589" s="179"/>
    </row>
    <row r="590" ht="14.25" customHeight="1">
      <c r="L590" s="179"/>
      <c r="M590" s="179"/>
      <c r="N590" s="179"/>
    </row>
    <row r="591" ht="14.25" customHeight="1">
      <c r="L591" s="179"/>
      <c r="M591" s="179"/>
      <c r="N591" s="179"/>
    </row>
    <row r="592" ht="14.25" customHeight="1">
      <c r="L592" s="179"/>
      <c r="M592" s="179"/>
      <c r="N592" s="179"/>
    </row>
    <row r="593" ht="14.25" customHeight="1">
      <c r="L593" s="179"/>
      <c r="M593" s="179"/>
      <c r="N593" s="179"/>
    </row>
    <row r="594" ht="14.25" customHeight="1">
      <c r="L594" s="179"/>
      <c r="M594" s="179"/>
      <c r="N594" s="179"/>
    </row>
    <row r="595" ht="14.25" customHeight="1">
      <c r="L595" s="179"/>
      <c r="M595" s="179"/>
      <c r="N595" s="179"/>
    </row>
    <row r="596" ht="14.25" customHeight="1">
      <c r="L596" s="179"/>
      <c r="M596" s="179"/>
      <c r="N596" s="179"/>
    </row>
    <row r="597" ht="14.25" customHeight="1">
      <c r="L597" s="179"/>
      <c r="M597" s="179"/>
      <c r="N597" s="179"/>
    </row>
    <row r="598" ht="14.25" customHeight="1">
      <c r="L598" s="179"/>
      <c r="M598" s="179"/>
      <c r="N598" s="179"/>
    </row>
    <row r="599" ht="14.25" customHeight="1">
      <c r="L599" s="179"/>
      <c r="M599" s="179"/>
      <c r="N599" s="179"/>
    </row>
    <row r="600" ht="14.25" customHeight="1">
      <c r="L600" s="179"/>
      <c r="M600" s="179"/>
      <c r="N600" s="179"/>
    </row>
    <row r="601" ht="14.25" customHeight="1">
      <c r="L601" s="179"/>
      <c r="M601" s="179"/>
      <c r="N601" s="179"/>
    </row>
    <row r="602" ht="14.25" customHeight="1">
      <c r="L602" s="179"/>
      <c r="M602" s="179"/>
      <c r="N602" s="179"/>
    </row>
    <row r="603" ht="14.25" customHeight="1">
      <c r="L603" s="179"/>
      <c r="M603" s="179"/>
      <c r="N603" s="179"/>
    </row>
    <row r="604" ht="14.25" customHeight="1">
      <c r="L604" s="179"/>
      <c r="M604" s="179"/>
      <c r="N604" s="179"/>
    </row>
    <row r="605" ht="14.25" customHeight="1">
      <c r="L605" s="179"/>
      <c r="M605" s="179"/>
      <c r="N605" s="179"/>
    </row>
    <row r="606" ht="14.25" customHeight="1">
      <c r="L606" s="179"/>
      <c r="M606" s="179"/>
      <c r="N606" s="179"/>
    </row>
    <row r="607" ht="14.25" customHeight="1">
      <c r="L607" s="179"/>
      <c r="M607" s="179"/>
      <c r="N607" s="179"/>
    </row>
    <row r="608" ht="14.25" customHeight="1">
      <c r="L608" s="179"/>
      <c r="M608" s="179"/>
      <c r="N608" s="179"/>
    </row>
    <row r="609" ht="14.25" customHeight="1">
      <c r="L609" s="179"/>
      <c r="M609" s="179"/>
      <c r="N609" s="179"/>
    </row>
    <row r="610" ht="14.25" customHeight="1">
      <c r="L610" s="179"/>
      <c r="M610" s="179"/>
      <c r="N610" s="179"/>
    </row>
    <row r="611" ht="14.25" customHeight="1">
      <c r="L611" s="179"/>
      <c r="M611" s="179"/>
      <c r="N611" s="179"/>
    </row>
    <row r="612" ht="14.25" customHeight="1">
      <c r="L612" s="179"/>
      <c r="M612" s="179"/>
      <c r="N612" s="179"/>
    </row>
    <row r="613" ht="14.25" customHeight="1">
      <c r="L613" s="179"/>
      <c r="M613" s="179"/>
      <c r="N613" s="179"/>
    </row>
    <row r="614" ht="14.25" customHeight="1">
      <c r="L614" s="179"/>
      <c r="M614" s="179"/>
      <c r="N614" s="179"/>
    </row>
    <row r="615" ht="14.25" customHeight="1">
      <c r="L615" s="179"/>
      <c r="M615" s="179"/>
      <c r="N615" s="179"/>
    </row>
    <row r="616" ht="14.25" customHeight="1">
      <c r="L616" s="179"/>
      <c r="M616" s="179"/>
      <c r="N616" s="179"/>
    </row>
    <row r="617" ht="14.25" customHeight="1">
      <c r="L617" s="179"/>
      <c r="M617" s="179"/>
      <c r="N617" s="179"/>
    </row>
    <row r="618" ht="14.25" customHeight="1">
      <c r="L618" s="179"/>
      <c r="M618" s="179"/>
      <c r="N618" s="179"/>
    </row>
    <row r="619" ht="14.25" customHeight="1">
      <c r="L619" s="179"/>
      <c r="M619" s="179"/>
      <c r="N619" s="179"/>
    </row>
    <row r="620" ht="14.25" customHeight="1">
      <c r="L620" s="179"/>
      <c r="M620" s="179"/>
      <c r="N620" s="179"/>
    </row>
    <row r="621" ht="14.25" customHeight="1">
      <c r="L621" s="179"/>
      <c r="M621" s="179"/>
      <c r="N621" s="179"/>
    </row>
    <row r="622" ht="14.25" customHeight="1">
      <c r="L622" s="179"/>
      <c r="M622" s="179"/>
      <c r="N622" s="179"/>
    </row>
    <row r="623" ht="14.25" customHeight="1">
      <c r="L623" s="179"/>
      <c r="M623" s="179"/>
      <c r="N623" s="179"/>
    </row>
    <row r="624" ht="14.25" customHeight="1">
      <c r="L624" s="179"/>
      <c r="M624" s="179"/>
      <c r="N624" s="179"/>
    </row>
    <row r="625" ht="14.25" customHeight="1">
      <c r="L625" s="179"/>
      <c r="M625" s="179"/>
      <c r="N625" s="179"/>
    </row>
    <row r="626" ht="14.25" customHeight="1">
      <c r="L626" s="179"/>
      <c r="M626" s="179"/>
      <c r="N626" s="179"/>
    </row>
    <row r="627" ht="14.25" customHeight="1">
      <c r="L627" s="179"/>
      <c r="M627" s="179"/>
      <c r="N627" s="179"/>
    </row>
    <row r="628" ht="14.25" customHeight="1">
      <c r="L628" s="179"/>
      <c r="M628" s="179"/>
      <c r="N628" s="179"/>
    </row>
    <row r="629" ht="14.25" customHeight="1">
      <c r="L629" s="179"/>
      <c r="M629" s="179"/>
      <c r="N629" s="179"/>
    </row>
    <row r="630" ht="14.25" customHeight="1">
      <c r="L630" s="179"/>
      <c r="M630" s="179"/>
      <c r="N630" s="179"/>
    </row>
    <row r="631" ht="14.25" customHeight="1">
      <c r="L631" s="179"/>
      <c r="M631" s="179"/>
      <c r="N631" s="179"/>
    </row>
    <row r="632" ht="14.25" customHeight="1">
      <c r="L632" s="179"/>
      <c r="M632" s="179"/>
      <c r="N632" s="179"/>
    </row>
    <row r="633" ht="14.25" customHeight="1">
      <c r="L633" s="179"/>
      <c r="M633" s="179"/>
      <c r="N633" s="179"/>
    </row>
    <row r="634" ht="14.25" customHeight="1">
      <c r="L634" s="179"/>
      <c r="M634" s="179"/>
      <c r="N634" s="179"/>
    </row>
    <row r="635" ht="14.25" customHeight="1">
      <c r="L635" s="179"/>
      <c r="M635" s="179"/>
      <c r="N635" s="179"/>
    </row>
    <row r="636" ht="14.25" customHeight="1">
      <c r="L636" s="179"/>
      <c r="M636" s="179"/>
      <c r="N636" s="179"/>
    </row>
    <row r="637" ht="14.25" customHeight="1">
      <c r="L637" s="179"/>
      <c r="M637" s="179"/>
      <c r="N637" s="179"/>
    </row>
    <row r="638" ht="14.25" customHeight="1">
      <c r="L638" s="179"/>
      <c r="M638" s="179"/>
      <c r="N638" s="179"/>
    </row>
    <row r="639" ht="14.25" customHeight="1">
      <c r="L639" s="179"/>
      <c r="M639" s="179"/>
      <c r="N639" s="179"/>
    </row>
    <row r="640" ht="14.25" customHeight="1">
      <c r="L640" s="179"/>
      <c r="M640" s="179"/>
      <c r="N640" s="179"/>
    </row>
    <row r="641" ht="14.25" customHeight="1">
      <c r="L641" s="179"/>
      <c r="M641" s="179"/>
      <c r="N641" s="179"/>
    </row>
    <row r="642" ht="14.25" customHeight="1">
      <c r="L642" s="179"/>
      <c r="M642" s="179"/>
      <c r="N642" s="179"/>
    </row>
    <row r="643" ht="14.25" customHeight="1">
      <c r="L643" s="179"/>
      <c r="M643" s="179"/>
      <c r="N643" s="179"/>
    </row>
    <row r="644" ht="14.25" customHeight="1">
      <c r="L644" s="179"/>
      <c r="M644" s="179"/>
      <c r="N644" s="179"/>
    </row>
    <row r="645" ht="14.25" customHeight="1">
      <c r="L645" s="179"/>
      <c r="M645" s="179"/>
      <c r="N645" s="179"/>
    </row>
    <row r="646" ht="14.25" customHeight="1">
      <c r="L646" s="179"/>
      <c r="M646" s="179"/>
      <c r="N646" s="179"/>
    </row>
    <row r="647" ht="14.25" customHeight="1">
      <c r="L647" s="179"/>
      <c r="M647" s="179"/>
      <c r="N647" s="179"/>
    </row>
    <row r="648" ht="14.25" customHeight="1">
      <c r="L648" s="179"/>
      <c r="M648" s="179"/>
      <c r="N648" s="179"/>
    </row>
    <row r="649" ht="14.25" customHeight="1">
      <c r="L649" s="179"/>
      <c r="M649" s="179"/>
      <c r="N649" s="179"/>
    </row>
    <row r="650" ht="14.25" customHeight="1">
      <c r="L650" s="179"/>
      <c r="M650" s="179"/>
      <c r="N650" s="179"/>
    </row>
    <row r="651" ht="14.25" customHeight="1">
      <c r="L651" s="179"/>
      <c r="M651" s="179"/>
      <c r="N651" s="179"/>
    </row>
    <row r="652" ht="14.25" customHeight="1">
      <c r="L652" s="179"/>
      <c r="M652" s="179"/>
      <c r="N652" s="179"/>
    </row>
    <row r="653" ht="14.25" customHeight="1">
      <c r="L653" s="179"/>
      <c r="M653" s="179"/>
      <c r="N653" s="179"/>
    </row>
    <row r="654" ht="14.25" customHeight="1">
      <c r="L654" s="179"/>
      <c r="M654" s="179"/>
      <c r="N654" s="179"/>
    </row>
    <row r="655" ht="14.25" customHeight="1">
      <c r="L655" s="179"/>
      <c r="M655" s="179"/>
      <c r="N655" s="179"/>
    </row>
    <row r="656" ht="14.25" customHeight="1">
      <c r="L656" s="179"/>
      <c r="M656" s="179"/>
      <c r="N656" s="179"/>
    </row>
    <row r="657" ht="14.25" customHeight="1">
      <c r="L657" s="179"/>
      <c r="M657" s="179"/>
      <c r="N657" s="179"/>
    </row>
    <row r="658" ht="14.25" customHeight="1">
      <c r="L658" s="179"/>
      <c r="M658" s="179"/>
      <c r="N658" s="179"/>
    </row>
    <row r="659" ht="14.25" customHeight="1">
      <c r="L659" s="179"/>
      <c r="M659" s="179"/>
      <c r="N659" s="179"/>
    </row>
    <row r="660" ht="14.25" customHeight="1">
      <c r="L660" s="179"/>
      <c r="M660" s="179"/>
      <c r="N660" s="179"/>
    </row>
    <row r="661" ht="14.25" customHeight="1">
      <c r="L661" s="179"/>
      <c r="M661" s="179"/>
      <c r="N661" s="179"/>
    </row>
    <row r="662" ht="14.25" customHeight="1">
      <c r="L662" s="179"/>
      <c r="M662" s="179"/>
      <c r="N662" s="179"/>
    </row>
    <row r="663" ht="14.25" customHeight="1">
      <c r="L663" s="179"/>
      <c r="M663" s="179"/>
      <c r="N663" s="179"/>
    </row>
    <row r="664" ht="14.25" customHeight="1">
      <c r="L664" s="179"/>
      <c r="M664" s="179"/>
      <c r="N664" s="179"/>
    </row>
    <row r="665" ht="14.25" customHeight="1">
      <c r="L665" s="179"/>
      <c r="M665" s="179"/>
      <c r="N665" s="179"/>
    </row>
    <row r="666" ht="14.25" customHeight="1">
      <c r="L666" s="179"/>
      <c r="M666" s="179"/>
      <c r="N666" s="179"/>
    </row>
    <row r="667" ht="14.25" customHeight="1">
      <c r="L667" s="179"/>
      <c r="M667" s="179"/>
      <c r="N667" s="179"/>
    </row>
    <row r="668" ht="14.25" customHeight="1">
      <c r="L668" s="179"/>
      <c r="M668" s="179"/>
      <c r="N668" s="179"/>
    </row>
    <row r="669" ht="14.25" customHeight="1">
      <c r="L669" s="179"/>
      <c r="M669" s="179"/>
      <c r="N669" s="179"/>
    </row>
    <row r="670" ht="14.25" customHeight="1">
      <c r="L670" s="179"/>
      <c r="M670" s="179"/>
      <c r="N670" s="179"/>
    </row>
    <row r="671" ht="14.25" customHeight="1">
      <c r="L671" s="179"/>
      <c r="M671" s="179"/>
      <c r="N671" s="179"/>
    </row>
    <row r="672" ht="14.25" customHeight="1">
      <c r="L672" s="179"/>
      <c r="M672" s="179"/>
      <c r="N672" s="179"/>
    </row>
    <row r="673" ht="14.25" customHeight="1">
      <c r="L673" s="179"/>
      <c r="M673" s="179"/>
      <c r="N673" s="179"/>
    </row>
    <row r="674" ht="14.25" customHeight="1">
      <c r="L674" s="179"/>
      <c r="M674" s="179"/>
      <c r="N674" s="179"/>
    </row>
    <row r="675" ht="14.25" customHeight="1">
      <c r="L675" s="179"/>
      <c r="M675" s="179"/>
      <c r="N675" s="179"/>
    </row>
    <row r="676" ht="14.25" customHeight="1">
      <c r="L676" s="179"/>
      <c r="M676" s="179"/>
      <c r="N676" s="179"/>
    </row>
    <row r="677" ht="14.25" customHeight="1">
      <c r="L677" s="179"/>
      <c r="M677" s="179"/>
      <c r="N677" s="179"/>
    </row>
    <row r="678" ht="14.25" customHeight="1">
      <c r="L678" s="179"/>
      <c r="M678" s="179"/>
      <c r="N678" s="179"/>
    </row>
    <row r="679" ht="14.25" customHeight="1">
      <c r="L679" s="179"/>
      <c r="M679" s="179"/>
      <c r="N679" s="179"/>
    </row>
    <row r="680" ht="14.25" customHeight="1">
      <c r="L680" s="179"/>
      <c r="M680" s="179"/>
      <c r="N680" s="179"/>
    </row>
    <row r="681" ht="14.25" customHeight="1">
      <c r="L681" s="179"/>
      <c r="M681" s="179"/>
      <c r="N681" s="179"/>
    </row>
    <row r="682" ht="14.25" customHeight="1">
      <c r="L682" s="179"/>
      <c r="M682" s="179"/>
      <c r="N682" s="179"/>
    </row>
    <row r="683" ht="14.25" customHeight="1">
      <c r="L683" s="179"/>
      <c r="M683" s="179"/>
      <c r="N683" s="179"/>
    </row>
    <row r="684" ht="14.25" customHeight="1">
      <c r="L684" s="179"/>
      <c r="M684" s="179"/>
      <c r="N684" s="179"/>
    </row>
    <row r="685" ht="14.25" customHeight="1">
      <c r="L685" s="179"/>
      <c r="M685" s="179"/>
      <c r="N685" s="179"/>
    </row>
    <row r="686" ht="14.25" customHeight="1">
      <c r="L686" s="179"/>
      <c r="M686" s="179"/>
      <c r="N686" s="179"/>
    </row>
    <row r="687" ht="14.25" customHeight="1">
      <c r="L687" s="179"/>
      <c r="M687" s="179"/>
      <c r="N687" s="179"/>
    </row>
    <row r="688" ht="14.25" customHeight="1">
      <c r="L688" s="179"/>
      <c r="M688" s="179"/>
      <c r="N688" s="179"/>
    </row>
    <row r="689" ht="14.25" customHeight="1">
      <c r="L689" s="179"/>
      <c r="M689" s="179"/>
      <c r="N689" s="179"/>
    </row>
    <row r="690" ht="14.25" customHeight="1">
      <c r="L690" s="179"/>
      <c r="M690" s="179"/>
      <c r="N690" s="179"/>
    </row>
    <row r="691" ht="14.25" customHeight="1">
      <c r="L691" s="179"/>
      <c r="M691" s="179"/>
      <c r="N691" s="179"/>
    </row>
    <row r="692" ht="14.25" customHeight="1">
      <c r="L692" s="179"/>
      <c r="M692" s="179"/>
      <c r="N692" s="179"/>
    </row>
    <row r="693" ht="14.25" customHeight="1">
      <c r="L693" s="179"/>
      <c r="M693" s="179"/>
      <c r="N693" s="179"/>
    </row>
    <row r="694" ht="14.25" customHeight="1">
      <c r="L694" s="179"/>
      <c r="M694" s="179"/>
      <c r="N694" s="179"/>
    </row>
    <row r="695" ht="14.25" customHeight="1">
      <c r="L695" s="179"/>
      <c r="M695" s="179"/>
      <c r="N695" s="179"/>
    </row>
    <row r="696" ht="14.25" customHeight="1">
      <c r="L696" s="179"/>
      <c r="M696" s="179"/>
      <c r="N696" s="179"/>
    </row>
    <row r="697" ht="14.25" customHeight="1">
      <c r="L697" s="179"/>
      <c r="M697" s="179"/>
      <c r="N697" s="179"/>
    </row>
    <row r="698" ht="14.25" customHeight="1">
      <c r="L698" s="179"/>
      <c r="M698" s="179"/>
      <c r="N698" s="179"/>
    </row>
    <row r="699" ht="14.25" customHeight="1">
      <c r="L699" s="179"/>
      <c r="M699" s="179"/>
      <c r="N699" s="179"/>
    </row>
    <row r="700" ht="14.25" customHeight="1">
      <c r="L700" s="179"/>
      <c r="M700" s="179"/>
      <c r="N700" s="179"/>
    </row>
    <row r="701" ht="14.25" customHeight="1">
      <c r="L701" s="179"/>
      <c r="M701" s="179"/>
      <c r="N701" s="179"/>
    </row>
    <row r="702" ht="14.25" customHeight="1">
      <c r="L702" s="179"/>
      <c r="M702" s="179"/>
      <c r="N702" s="179"/>
    </row>
    <row r="703" ht="14.25" customHeight="1">
      <c r="L703" s="179"/>
      <c r="M703" s="179"/>
      <c r="N703" s="179"/>
    </row>
    <row r="704" ht="14.25" customHeight="1">
      <c r="L704" s="179"/>
      <c r="M704" s="179"/>
      <c r="N704" s="179"/>
    </row>
    <row r="705" ht="14.25" customHeight="1">
      <c r="L705" s="179"/>
      <c r="M705" s="179"/>
      <c r="N705" s="179"/>
    </row>
    <row r="706" ht="14.25" customHeight="1">
      <c r="L706" s="179"/>
      <c r="M706" s="179"/>
      <c r="N706" s="179"/>
    </row>
    <row r="707" ht="14.25" customHeight="1">
      <c r="L707" s="179"/>
      <c r="M707" s="179"/>
      <c r="N707" s="179"/>
    </row>
    <row r="708" ht="14.25" customHeight="1">
      <c r="L708" s="179"/>
      <c r="M708" s="179"/>
      <c r="N708" s="179"/>
    </row>
    <row r="709" ht="14.25" customHeight="1">
      <c r="L709" s="179"/>
      <c r="M709" s="179"/>
      <c r="N709" s="179"/>
    </row>
    <row r="710" ht="14.25" customHeight="1">
      <c r="L710" s="179"/>
      <c r="M710" s="179"/>
      <c r="N710" s="179"/>
    </row>
    <row r="711" ht="14.25" customHeight="1">
      <c r="L711" s="179"/>
      <c r="M711" s="179"/>
      <c r="N711" s="179"/>
    </row>
    <row r="712" ht="14.25" customHeight="1">
      <c r="L712" s="179"/>
      <c r="M712" s="179"/>
      <c r="N712" s="179"/>
    </row>
    <row r="713" ht="14.25" customHeight="1">
      <c r="L713" s="179"/>
      <c r="M713" s="179"/>
      <c r="N713" s="179"/>
    </row>
    <row r="714" ht="14.25" customHeight="1">
      <c r="L714" s="179"/>
      <c r="M714" s="179"/>
      <c r="N714" s="179"/>
    </row>
    <row r="715" ht="14.25" customHeight="1">
      <c r="L715" s="179"/>
      <c r="M715" s="179"/>
      <c r="N715" s="179"/>
    </row>
    <row r="716" ht="14.25" customHeight="1">
      <c r="L716" s="179"/>
      <c r="M716" s="179"/>
      <c r="N716" s="179"/>
    </row>
    <row r="717" ht="14.25" customHeight="1">
      <c r="L717" s="179"/>
      <c r="M717" s="179"/>
      <c r="N717" s="179"/>
    </row>
    <row r="718" ht="14.25" customHeight="1">
      <c r="L718" s="179"/>
      <c r="M718" s="179"/>
      <c r="N718" s="179"/>
    </row>
    <row r="719" ht="14.25" customHeight="1">
      <c r="L719" s="179"/>
      <c r="M719" s="179"/>
      <c r="N719" s="179"/>
    </row>
    <row r="720" ht="14.25" customHeight="1">
      <c r="L720" s="179"/>
      <c r="M720" s="179"/>
      <c r="N720" s="179"/>
    </row>
    <row r="721" ht="14.25" customHeight="1">
      <c r="L721" s="179"/>
      <c r="M721" s="179"/>
      <c r="N721" s="179"/>
    </row>
    <row r="722" ht="14.25" customHeight="1">
      <c r="L722" s="179"/>
      <c r="M722" s="179"/>
      <c r="N722" s="179"/>
    </row>
    <row r="723" ht="14.25" customHeight="1">
      <c r="L723" s="179"/>
      <c r="M723" s="179"/>
      <c r="N723" s="179"/>
    </row>
    <row r="724" ht="14.25" customHeight="1">
      <c r="L724" s="179"/>
      <c r="M724" s="179"/>
      <c r="N724" s="179"/>
    </row>
    <row r="725" ht="14.25" customHeight="1">
      <c r="L725" s="179"/>
      <c r="M725" s="179"/>
      <c r="N725" s="179"/>
    </row>
    <row r="726" ht="14.25" customHeight="1">
      <c r="L726" s="179"/>
      <c r="M726" s="179"/>
      <c r="N726" s="179"/>
    </row>
    <row r="727" ht="14.25" customHeight="1">
      <c r="L727" s="179"/>
      <c r="M727" s="179"/>
      <c r="N727" s="179"/>
    </row>
    <row r="728" ht="14.25" customHeight="1">
      <c r="L728" s="179"/>
      <c r="M728" s="179"/>
      <c r="N728" s="179"/>
    </row>
    <row r="729" ht="14.25" customHeight="1">
      <c r="L729" s="179"/>
      <c r="M729" s="179"/>
      <c r="N729" s="179"/>
    </row>
    <row r="730" ht="14.25" customHeight="1">
      <c r="L730" s="179"/>
      <c r="M730" s="179"/>
      <c r="N730" s="179"/>
    </row>
    <row r="731" ht="14.25" customHeight="1">
      <c r="L731" s="179"/>
      <c r="M731" s="179"/>
      <c r="N731" s="179"/>
    </row>
    <row r="732" ht="14.25" customHeight="1">
      <c r="L732" s="179"/>
      <c r="M732" s="179"/>
      <c r="N732" s="179"/>
    </row>
    <row r="733" ht="14.25" customHeight="1">
      <c r="L733" s="179"/>
      <c r="M733" s="179"/>
      <c r="N733" s="179"/>
    </row>
    <row r="734" ht="14.25" customHeight="1">
      <c r="L734" s="179"/>
      <c r="M734" s="179"/>
      <c r="N734" s="179"/>
    </row>
    <row r="735" ht="14.25" customHeight="1">
      <c r="L735" s="179"/>
      <c r="M735" s="179"/>
      <c r="N735" s="179"/>
    </row>
    <row r="736" ht="14.25" customHeight="1">
      <c r="L736" s="179"/>
      <c r="M736" s="179"/>
      <c r="N736" s="179"/>
    </row>
    <row r="737" ht="14.25" customHeight="1">
      <c r="L737" s="179"/>
      <c r="M737" s="179"/>
      <c r="N737" s="179"/>
    </row>
    <row r="738" ht="14.25" customHeight="1">
      <c r="L738" s="179"/>
      <c r="M738" s="179"/>
      <c r="N738" s="179"/>
    </row>
    <row r="739" ht="14.25" customHeight="1">
      <c r="L739" s="179"/>
      <c r="M739" s="179"/>
      <c r="N739" s="179"/>
    </row>
    <row r="740" ht="14.25" customHeight="1">
      <c r="L740" s="179"/>
      <c r="M740" s="179"/>
      <c r="N740" s="179"/>
    </row>
    <row r="741" ht="14.25" customHeight="1">
      <c r="L741" s="179"/>
      <c r="M741" s="179"/>
      <c r="N741" s="179"/>
    </row>
    <row r="742" ht="14.25" customHeight="1">
      <c r="L742" s="179"/>
      <c r="M742" s="179"/>
      <c r="N742" s="179"/>
    </row>
    <row r="743" ht="14.25" customHeight="1">
      <c r="L743" s="179"/>
      <c r="M743" s="179"/>
      <c r="N743" s="179"/>
    </row>
    <row r="744" ht="14.25" customHeight="1">
      <c r="L744" s="179"/>
      <c r="M744" s="179"/>
      <c r="N744" s="179"/>
    </row>
    <row r="745" ht="14.25" customHeight="1">
      <c r="L745" s="179"/>
      <c r="M745" s="179"/>
      <c r="N745" s="179"/>
    </row>
    <row r="746" ht="14.25" customHeight="1">
      <c r="L746" s="179"/>
      <c r="M746" s="179"/>
      <c r="N746" s="179"/>
    </row>
    <row r="747" ht="14.25" customHeight="1">
      <c r="L747" s="179"/>
      <c r="M747" s="179"/>
      <c r="N747" s="179"/>
    </row>
    <row r="748" ht="14.25" customHeight="1">
      <c r="L748" s="179"/>
      <c r="M748" s="179"/>
      <c r="N748" s="179"/>
    </row>
    <row r="749" ht="14.25" customHeight="1">
      <c r="L749" s="179"/>
      <c r="M749" s="179"/>
      <c r="N749" s="179"/>
    </row>
    <row r="750" ht="14.25" customHeight="1">
      <c r="L750" s="179"/>
      <c r="M750" s="179"/>
      <c r="N750" s="179"/>
    </row>
    <row r="751" ht="14.25" customHeight="1">
      <c r="L751" s="179"/>
      <c r="M751" s="179"/>
      <c r="N751" s="179"/>
    </row>
    <row r="752" ht="14.25" customHeight="1">
      <c r="L752" s="179"/>
      <c r="M752" s="179"/>
      <c r="N752" s="179"/>
    </row>
    <row r="753" ht="14.25" customHeight="1">
      <c r="L753" s="179"/>
      <c r="M753" s="179"/>
      <c r="N753" s="179"/>
    </row>
    <row r="754" ht="14.25" customHeight="1">
      <c r="L754" s="179"/>
      <c r="M754" s="179"/>
      <c r="N754" s="179"/>
    </row>
    <row r="755" ht="14.25" customHeight="1">
      <c r="L755" s="179"/>
      <c r="M755" s="179"/>
      <c r="N755" s="179"/>
    </row>
    <row r="756" ht="14.25" customHeight="1">
      <c r="L756" s="179"/>
      <c r="M756" s="179"/>
      <c r="N756" s="179"/>
    </row>
    <row r="757" ht="14.25" customHeight="1">
      <c r="L757" s="179"/>
      <c r="M757" s="179"/>
      <c r="N757" s="179"/>
    </row>
    <row r="758" ht="14.25" customHeight="1">
      <c r="L758" s="179"/>
      <c r="M758" s="179"/>
      <c r="N758" s="179"/>
    </row>
    <row r="759" ht="14.25" customHeight="1">
      <c r="L759" s="179"/>
      <c r="M759" s="179"/>
      <c r="N759" s="179"/>
    </row>
    <row r="760" ht="14.25" customHeight="1">
      <c r="L760" s="179"/>
      <c r="M760" s="179"/>
      <c r="N760" s="179"/>
    </row>
    <row r="761" ht="14.25" customHeight="1">
      <c r="L761" s="179"/>
      <c r="M761" s="179"/>
      <c r="N761" s="179"/>
    </row>
    <row r="762" ht="14.25" customHeight="1">
      <c r="L762" s="179"/>
      <c r="M762" s="179"/>
      <c r="N762" s="179"/>
    </row>
    <row r="763" ht="14.25" customHeight="1">
      <c r="L763" s="179"/>
      <c r="M763" s="179"/>
      <c r="N763" s="179"/>
    </row>
    <row r="764" ht="14.25" customHeight="1">
      <c r="L764" s="179"/>
      <c r="M764" s="179"/>
      <c r="N764" s="179"/>
    </row>
    <row r="765" ht="14.25" customHeight="1">
      <c r="L765" s="179"/>
      <c r="M765" s="179"/>
      <c r="N765" s="179"/>
    </row>
    <row r="766" ht="14.25" customHeight="1">
      <c r="L766" s="179"/>
      <c r="M766" s="179"/>
      <c r="N766" s="179"/>
    </row>
    <row r="767" ht="14.25" customHeight="1">
      <c r="L767" s="179"/>
      <c r="M767" s="179"/>
      <c r="N767" s="179"/>
    </row>
    <row r="768" ht="14.25" customHeight="1">
      <c r="L768" s="179"/>
      <c r="M768" s="179"/>
      <c r="N768" s="179"/>
    </row>
    <row r="769" ht="14.25" customHeight="1">
      <c r="L769" s="179"/>
      <c r="M769" s="179"/>
      <c r="N769" s="179"/>
    </row>
    <row r="770" ht="14.25" customHeight="1">
      <c r="L770" s="179"/>
      <c r="M770" s="179"/>
      <c r="N770" s="179"/>
    </row>
    <row r="771" ht="14.25" customHeight="1">
      <c r="L771" s="179"/>
      <c r="M771" s="179"/>
      <c r="N771" s="179"/>
    </row>
    <row r="772" ht="14.25" customHeight="1">
      <c r="L772" s="179"/>
      <c r="M772" s="179"/>
      <c r="N772" s="179"/>
    </row>
    <row r="773" ht="14.25" customHeight="1">
      <c r="L773" s="179"/>
      <c r="M773" s="179"/>
      <c r="N773" s="179"/>
    </row>
    <row r="774" ht="14.25" customHeight="1">
      <c r="L774" s="179"/>
      <c r="M774" s="179"/>
      <c r="N774" s="179"/>
    </row>
    <row r="775" ht="14.25" customHeight="1">
      <c r="L775" s="179"/>
      <c r="M775" s="179"/>
      <c r="N775" s="179"/>
    </row>
    <row r="776" ht="14.25" customHeight="1">
      <c r="L776" s="179"/>
      <c r="M776" s="179"/>
      <c r="N776" s="179"/>
    </row>
    <row r="777" ht="14.25" customHeight="1">
      <c r="L777" s="179"/>
      <c r="M777" s="179"/>
      <c r="N777" s="179"/>
    </row>
    <row r="778" ht="14.25" customHeight="1">
      <c r="L778" s="179"/>
      <c r="M778" s="179"/>
      <c r="N778" s="179"/>
    </row>
    <row r="779" ht="14.25" customHeight="1">
      <c r="L779" s="179"/>
      <c r="M779" s="179"/>
      <c r="N779" s="179"/>
    </row>
    <row r="780" ht="14.25" customHeight="1">
      <c r="L780" s="179"/>
      <c r="M780" s="179"/>
      <c r="N780" s="179"/>
    </row>
    <row r="781" ht="14.25" customHeight="1">
      <c r="L781" s="179"/>
      <c r="M781" s="179"/>
      <c r="N781" s="179"/>
    </row>
    <row r="782" ht="14.25" customHeight="1">
      <c r="L782" s="179"/>
      <c r="M782" s="179"/>
      <c r="N782" s="179"/>
    </row>
    <row r="783" ht="14.25" customHeight="1">
      <c r="L783" s="179"/>
      <c r="M783" s="179"/>
      <c r="N783" s="179"/>
    </row>
    <row r="784" ht="14.25" customHeight="1">
      <c r="L784" s="179"/>
      <c r="M784" s="179"/>
      <c r="N784" s="179"/>
    </row>
    <row r="785" ht="14.25" customHeight="1">
      <c r="L785" s="179"/>
      <c r="M785" s="179"/>
      <c r="N785" s="179"/>
    </row>
    <row r="786" ht="14.25" customHeight="1">
      <c r="L786" s="179"/>
      <c r="M786" s="179"/>
      <c r="N786" s="179"/>
    </row>
    <row r="787" ht="14.25" customHeight="1">
      <c r="L787" s="179"/>
      <c r="M787" s="179"/>
      <c r="N787" s="179"/>
    </row>
    <row r="788" ht="14.25" customHeight="1">
      <c r="L788" s="179"/>
      <c r="M788" s="179"/>
      <c r="N788" s="179"/>
    </row>
    <row r="789" ht="14.25" customHeight="1">
      <c r="L789" s="179"/>
      <c r="M789" s="179"/>
      <c r="N789" s="179"/>
    </row>
    <row r="790" ht="14.25" customHeight="1">
      <c r="L790" s="179"/>
      <c r="M790" s="179"/>
      <c r="N790" s="179"/>
    </row>
    <row r="791" ht="14.25" customHeight="1">
      <c r="L791" s="179"/>
      <c r="M791" s="179"/>
      <c r="N791" s="179"/>
    </row>
    <row r="792" ht="14.25" customHeight="1">
      <c r="L792" s="179"/>
      <c r="M792" s="179"/>
      <c r="N792" s="179"/>
    </row>
    <row r="793" ht="14.25" customHeight="1">
      <c r="L793" s="179"/>
      <c r="M793" s="179"/>
      <c r="N793" s="179"/>
    </row>
    <row r="794" ht="14.25" customHeight="1">
      <c r="L794" s="179"/>
      <c r="M794" s="179"/>
      <c r="N794" s="179"/>
    </row>
    <row r="795" ht="14.25" customHeight="1">
      <c r="L795" s="179"/>
      <c r="M795" s="179"/>
      <c r="N795" s="179"/>
    </row>
    <row r="796" ht="14.25" customHeight="1">
      <c r="L796" s="179"/>
      <c r="M796" s="179"/>
      <c r="N796" s="179"/>
    </row>
    <row r="797" ht="14.25" customHeight="1">
      <c r="L797" s="179"/>
      <c r="M797" s="179"/>
      <c r="N797" s="179"/>
    </row>
    <row r="798" ht="14.25" customHeight="1">
      <c r="L798" s="179"/>
      <c r="M798" s="179"/>
      <c r="N798" s="179"/>
    </row>
    <row r="799" ht="14.25" customHeight="1">
      <c r="L799" s="179"/>
      <c r="M799" s="179"/>
      <c r="N799" s="179"/>
    </row>
    <row r="800" ht="14.25" customHeight="1">
      <c r="L800" s="179"/>
      <c r="M800" s="179"/>
      <c r="N800" s="179"/>
    </row>
    <row r="801" ht="14.25" customHeight="1">
      <c r="L801" s="179"/>
      <c r="M801" s="179"/>
      <c r="N801" s="179"/>
    </row>
    <row r="802" ht="14.25" customHeight="1">
      <c r="L802" s="179"/>
      <c r="M802" s="179"/>
      <c r="N802" s="179"/>
    </row>
    <row r="803" ht="14.25" customHeight="1">
      <c r="L803" s="179"/>
      <c r="M803" s="179"/>
      <c r="N803" s="179"/>
    </row>
    <row r="804" ht="14.25" customHeight="1">
      <c r="L804" s="179"/>
      <c r="M804" s="179"/>
      <c r="N804" s="179"/>
    </row>
    <row r="805" ht="14.25" customHeight="1">
      <c r="L805" s="179"/>
      <c r="M805" s="179"/>
      <c r="N805" s="179"/>
    </row>
    <row r="806" ht="14.25" customHeight="1">
      <c r="L806" s="179"/>
      <c r="M806" s="179"/>
      <c r="N806" s="179"/>
    </row>
    <row r="807" ht="14.25" customHeight="1">
      <c r="L807" s="179"/>
      <c r="M807" s="179"/>
      <c r="N807" s="179"/>
    </row>
    <row r="808" ht="14.25" customHeight="1">
      <c r="L808" s="179"/>
      <c r="M808" s="179"/>
      <c r="N808" s="179"/>
    </row>
    <row r="809" ht="14.25" customHeight="1">
      <c r="L809" s="179"/>
      <c r="M809" s="179"/>
      <c r="N809" s="179"/>
    </row>
    <row r="810" ht="14.25" customHeight="1">
      <c r="L810" s="179"/>
      <c r="M810" s="179"/>
      <c r="N810" s="179"/>
    </row>
    <row r="811" ht="14.25" customHeight="1">
      <c r="L811" s="179"/>
      <c r="M811" s="179"/>
      <c r="N811" s="179"/>
    </row>
    <row r="812" ht="14.25" customHeight="1">
      <c r="L812" s="179"/>
      <c r="M812" s="179"/>
      <c r="N812" s="179"/>
    </row>
    <row r="813" ht="14.25" customHeight="1">
      <c r="L813" s="179"/>
      <c r="M813" s="179"/>
      <c r="N813" s="179"/>
    </row>
    <row r="814" ht="14.25" customHeight="1">
      <c r="L814" s="179"/>
      <c r="M814" s="179"/>
      <c r="N814" s="179"/>
    </row>
    <row r="815" ht="14.25" customHeight="1">
      <c r="L815" s="179"/>
      <c r="M815" s="179"/>
      <c r="N815" s="179"/>
    </row>
    <row r="816" ht="14.25" customHeight="1">
      <c r="L816" s="179"/>
      <c r="M816" s="179"/>
      <c r="N816" s="179"/>
    </row>
    <row r="817" ht="14.25" customHeight="1">
      <c r="L817" s="179"/>
      <c r="M817" s="179"/>
      <c r="N817" s="179"/>
    </row>
    <row r="818" ht="14.25" customHeight="1">
      <c r="L818" s="179"/>
      <c r="M818" s="179"/>
      <c r="N818" s="179"/>
    </row>
    <row r="819" ht="14.25" customHeight="1">
      <c r="L819" s="179"/>
      <c r="M819" s="179"/>
      <c r="N819" s="179"/>
    </row>
    <row r="820" ht="14.25" customHeight="1">
      <c r="L820" s="179"/>
      <c r="M820" s="179"/>
      <c r="N820" s="179"/>
    </row>
    <row r="821" ht="14.25" customHeight="1">
      <c r="L821" s="179"/>
      <c r="M821" s="179"/>
      <c r="N821" s="179"/>
    </row>
    <row r="822" ht="14.25" customHeight="1">
      <c r="L822" s="179"/>
      <c r="M822" s="179"/>
      <c r="N822" s="179"/>
    </row>
    <row r="823" ht="14.25" customHeight="1">
      <c r="L823" s="179"/>
      <c r="M823" s="179"/>
      <c r="N823" s="179"/>
    </row>
    <row r="824" ht="14.25" customHeight="1">
      <c r="L824" s="179"/>
      <c r="M824" s="179"/>
      <c r="N824" s="179"/>
    </row>
    <row r="825" ht="14.25" customHeight="1">
      <c r="L825" s="179"/>
      <c r="M825" s="179"/>
      <c r="N825" s="179"/>
    </row>
    <row r="826" ht="14.25" customHeight="1">
      <c r="L826" s="179"/>
      <c r="M826" s="179"/>
      <c r="N826" s="179"/>
    </row>
    <row r="827" ht="14.25" customHeight="1">
      <c r="L827" s="179"/>
      <c r="M827" s="179"/>
      <c r="N827" s="179"/>
    </row>
    <row r="828" ht="14.25" customHeight="1">
      <c r="L828" s="179"/>
      <c r="M828" s="179"/>
      <c r="N828" s="179"/>
    </row>
    <row r="829" ht="14.25" customHeight="1">
      <c r="L829" s="179"/>
      <c r="M829" s="179"/>
      <c r="N829" s="179"/>
    </row>
    <row r="830" ht="14.25" customHeight="1">
      <c r="L830" s="179"/>
      <c r="M830" s="179"/>
      <c r="N830" s="179"/>
    </row>
    <row r="831" ht="14.25" customHeight="1">
      <c r="L831" s="179"/>
      <c r="M831" s="179"/>
      <c r="N831" s="179"/>
    </row>
    <row r="832" ht="14.25" customHeight="1">
      <c r="L832" s="179"/>
      <c r="M832" s="179"/>
      <c r="N832" s="179"/>
    </row>
    <row r="833" ht="14.25" customHeight="1">
      <c r="L833" s="179"/>
      <c r="M833" s="179"/>
      <c r="N833" s="179"/>
    </row>
    <row r="834" ht="14.25" customHeight="1">
      <c r="L834" s="179"/>
      <c r="M834" s="179"/>
      <c r="N834" s="179"/>
    </row>
    <row r="835" ht="14.25" customHeight="1">
      <c r="L835" s="179"/>
      <c r="M835" s="179"/>
      <c r="N835" s="179"/>
    </row>
    <row r="836" ht="14.25" customHeight="1">
      <c r="L836" s="179"/>
      <c r="M836" s="179"/>
      <c r="N836" s="179"/>
    </row>
    <row r="837" ht="14.25" customHeight="1">
      <c r="L837" s="179"/>
      <c r="M837" s="179"/>
      <c r="N837" s="179"/>
    </row>
    <row r="838" ht="14.25" customHeight="1">
      <c r="L838" s="179"/>
      <c r="M838" s="179"/>
      <c r="N838" s="179"/>
    </row>
    <row r="839" ht="14.25" customHeight="1">
      <c r="L839" s="179"/>
      <c r="M839" s="179"/>
      <c r="N839" s="179"/>
    </row>
    <row r="840" ht="14.25" customHeight="1">
      <c r="L840" s="179"/>
      <c r="M840" s="179"/>
      <c r="N840" s="179"/>
    </row>
    <row r="841" ht="14.25" customHeight="1">
      <c r="L841" s="179"/>
      <c r="M841" s="179"/>
      <c r="N841" s="179"/>
    </row>
    <row r="842" ht="14.25" customHeight="1">
      <c r="L842" s="179"/>
      <c r="M842" s="179"/>
      <c r="N842" s="179"/>
    </row>
    <row r="843" ht="14.25" customHeight="1">
      <c r="L843" s="179"/>
      <c r="M843" s="179"/>
      <c r="N843" s="179"/>
    </row>
    <row r="844" ht="14.25" customHeight="1">
      <c r="L844" s="179"/>
      <c r="M844" s="179"/>
      <c r="N844" s="179"/>
    </row>
    <row r="845" ht="14.25" customHeight="1">
      <c r="L845" s="179"/>
      <c r="M845" s="179"/>
      <c r="N845" s="179"/>
    </row>
    <row r="846" ht="14.25" customHeight="1">
      <c r="L846" s="179"/>
      <c r="M846" s="179"/>
      <c r="N846" s="179"/>
    </row>
    <row r="847" ht="14.25" customHeight="1">
      <c r="L847" s="179"/>
      <c r="M847" s="179"/>
      <c r="N847" s="179"/>
    </row>
    <row r="848" ht="14.25" customHeight="1">
      <c r="L848" s="179"/>
      <c r="M848" s="179"/>
      <c r="N848" s="179"/>
    </row>
    <row r="849" ht="14.25" customHeight="1">
      <c r="L849" s="179"/>
      <c r="M849" s="179"/>
      <c r="N849" s="179"/>
    </row>
    <row r="850" ht="14.25" customHeight="1">
      <c r="L850" s="179"/>
      <c r="M850" s="179"/>
      <c r="N850" s="179"/>
    </row>
    <row r="851" ht="14.25" customHeight="1">
      <c r="L851" s="179"/>
      <c r="M851" s="179"/>
      <c r="N851" s="179"/>
    </row>
    <row r="852" ht="14.25" customHeight="1">
      <c r="L852" s="179"/>
      <c r="M852" s="179"/>
      <c r="N852" s="179"/>
    </row>
    <row r="853" ht="14.25" customHeight="1">
      <c r="L853" s="179"/>
      <c r="M853" s="179"/>
      <c r="N853" s="179"/>
    </row>
    <row r="854" ht="14.25" customHeight="1">
      <c r="L854" s="179"/>
      <c r="M854" s="179"/>
      <c r="N854" s="179"/>
    </row>
    <row r="855" ht="14.25" customHeight="1">
      <c r="L855" s="179"/>
      <c r="M855" s="179"/>
      <c r="N855" s="179"/>
    </row>
    <row r="856" ht="14.25" customHeight="1">
      <c r="L856" s="179"/>
      <c r="M856" s="179"/>
      <c r="N856" s="179"/>
    </row>
    <row r="857" ht="14.25" customHeight="1">
      <c r="L857" s="179"/>
      <c r="M857" s="179"/>
      <c r="N857" s="179"/>
    </row>
    <row r="858" ht="14.25" customHeight="1">
      <c r="L858" s="179"/>
      <c r="M858" s="179"/>
      <c r="N858" s="179"/>
    </row>
    <row r="859" ht="14.25" customHeight="1">
      <c r="L859" s="179"/>
      <c r="M859" s="179"/>
      <c r="N859" s="179"/>
    </row>
    <row r="860" ht="14.25" customHeight="1">
      <c r="L860" s="179"/>
      <c r="M860" s="179"/>
      <c r="N860" s="179"/>
    </row>
    <row r="861" ht="14.25" customHeight="1">
      <c r="L861" s="179"/>
      <c r="M861" s="179"/>
      <c r="N861" s="179"/>
    </row>
    <row r="862" ht="14.25" customHeight="1">
      <c r="L862" s="179"/>
      <c r="M862" s="179"/>
      <c r="N862" s="179"/>
    </row>
    <row r="863" ht="14.25" customHeight="1">
      <c r="L863" s="179"/>
      <c r="M863" s="179"/>
      <c r="N863" s="179"/>
    </row>
    <row r="864" ht="14.25" customHeight="1">
      <c r="L864" s="179"/>
      <c r="M864" s="179"/>
      <c r="N864" s="179"/>
    </row>
    <row r="865" ht="14.25" customHeight="1">
      <c r="L865" s="179"/>
      <c r="M865" s="179"/>
      <c r="N865" s="179"/>
    </row>
    <row r="866" ht="14.25" customHeight="1">
      <c r="L866" s="179"/>
      <c r="M866" s="179"/>
      <c r="N866" s="179"/>
    </row>
    <row r="867" ht="14.25" customHeight="1">
      <c r="L867" s="179"/>
      <c r="M867" s="179"/>
      <c r="N867" s="179"/>
    </row>
    <row r="868" ht="14.25" customHeight="1">
      <c r="L868" s="179"/>
      <c r="M868" s="179"/>
      <c r="N868" s="179"/>
    </row>
    <row r="869" ht="14.25" customHeight="1">
      <c r="L869" s="179"/>
      <c r="M869" s="179"/>
      <c r="N869" s="179"/>
    </row>
    <row r="870" ht="14.25" customHeight="1">
      <c r="L870" s="179"/>
      <c r="M870" s="179"/>
      <c r="N870" s="179"/>
    </row>
    <row r="871" ht="14.25" customHeight="1">
      <c r="L871" s="179"/>
      <c r="M871" s="179"/>
      <c r="N871" s="179"/>
    </row>
    <row r="872" ht="14.25" customHeight="1">
      <c r="L872" s="179"/>
      <c r="M872" s="179"/>
      <c r="N872" s="179"/>
    </row>
    <row r="873" ht="14.25" customHeight="1">
      <c r="L873" s="179"/>
      <c r="M873" s="179"/>
      <c r="N873" s="179"/>
    </row>
    <row r="874" ht="14.25" customHeight="1">
      <c r="L874" s="179"/>
      <c r="M874" s="179"/>
      <c r="N874" s="179"/>
    </row>
    <row r="875" ht="14.25" customHeight="1">
      <c r="L875" s="179"/>
      <c r="M875" s="179"/>
      <c r="N875" s="179"/>
    </row>
    <row r="876" ht="14.25" customHeight="1">
      <c r="L876" s="179"/>
      <c r="M876" s="179"/>
      <c r="N876" s="179"/>
    </row>
    <row r="877" ht="14.25" customHeight="1">
      <c r="L877" s="179"/>
      <c r="M877" s="179"/>
      <c r="N877" s="179"/>
    </row>
    <row r="878" ht="14.25" customHeight="1">
      <c r="L878" s="179"/>
      <c r="M878" s="179"/>
      <c r="N878" s="179"/>
    </row>
    <row r="879" ht="14.25" customHeight="1">
      <c r="L879" s="179"/>
      <c r="M879" s="179"/>
      <c r="N879" s="179"/>
    </row>
    <row r="880" ht="14.25" customHeight="1">
      <c r="L880" s="179"/>
      <c r="M880" s="179"/>
      <c r="N880" s="179"/>
    </row>
    <row r="881" ht="14.25" customHeight="1">
      <c r="L881" s="179"/>
      <c r="M881" s="179"/>
      <c r="N881" s="179"/>
    </row>
    <row r="882" ht="14.25" customHeight="1">
      <c r="L882" s="179"/>
      <c r="M882" s="179"/>
      <c r="N882" s="179"/>
    </row>
    <row r="883" ht="14.25" customHeight="1">
      <c r="L883" s="179"/>
      <c r="M883" s="179"/>
      <c r="N883" s="179"/>
    </row>
    <row r="884" ht="14.25" customHeight="1">
      <c r="L884" s="179"/>
      <c r="M884" s="179"/>
      <c r="N884" s="179"/>
    </row>
    <row r="885" ht="14.25" customHeight="1">
      <c r="L885" s="179"/>
      <c r="M885" s="179"/>
      <c r="N885" s="179"/>
    </row>
    <row r="886" ht="14.25" customHeight="1">
      <c r="L886" s="179"/>
      <c r="M886" s="179"/>
      <c r="N886" s="179"/>
    </row>
    <row r="887" ht="14.25" customHeight="1">
      <c r="L887" s="179"/>
      <c r="M887" s="179"/>
      <c r="N887" s="179"/>
    </row>
    <row r="888" ht="14.25" customHeight="1">
      <c r="L888" s="179"/>
      <c r="M888" s="179"/>
      <c r="N888" s="179"/>
    </row>
    <row r="889" ht="14.25" customHeight="1">
      <c r="L889" s="179"/>
      <c r="M889" s="179"/>
      <c r="N889" s="179"/>
    </row>
    <row r="890" ht="14.25" customHeight="1">
      <c r="L890" s="179"/>
      <c r="M890" s="179"/>
      <c r="N890" s="179"/>
    </row>
    <row r="891" ht="14.25" customHeight="1">
      <c r="L891" s="179"/>
      <c r="M891" s="179"/>
      <c r="N891" s="179"/>
    </row>
    <row r="892" ht="14.25" customHeight="1">
      <c r="L892" s="179"/>
      <c r="M892" s="179"/>
      <c r="N892" s="179"/>
    </row>
    <row r="893" ht="14.25" customHeight="1">
      <c r="L893" s="179"/>
      <c r="M893" s="179"/>
      <c r="N893" s="179"/>
    </row>
    <row r="894" ht="14.25" customHeight="1">
      <c r="L894" s="179"/>
      <c r="M894" s="179"/>
      <c r="N894" s="179"/>
    </row>
    <row r="895" ht="14.25" customHeight="1">
      <c r="L895" s="179"/>
      <c r="M895" s="179"/>
      <c r="N895" s="179"/>
    </row>
    <row r="896" ht="14.25" customHeight="1">
      <c r="L896" s="179"/>
      <c r="M896" s="179"/>
      <c r="N896" s="179"/>
    </row>
    <row r="897" ht="14.25" customHeight="1">
      <c r="L897" s="179"/>
      <c r="M897" s="179"/>
      <c r="N897" s="179"/>
    </row>
    <row r="898" ht="14.25" customHeight="1">
      <c r="L898" s="179"/>
      <c r="M898" s="179"/>
      <c r="N898" s="179"/>
    </row>
    <row r="899" ht="14.25" customHeight="1">
      <c r="L899" s="179"/>
      <c r="M899" s="179"/>
      <c r="N899" s="179"/>
    </row>
    <row r="900" ht="14.25" customHeight="1">
      <c r="L900" s="179"/>
      <c r="M900" s="179"/>
      <c r="N900" s="179"/>
    </row>
    <row r="901" ht="14.25" customHeight="1">
      <c r="L901" s="179"/>
      <c r="M901" s="179"/>
      <c r="N901" s="179"/>
    </row>
    <row r="902" ht="14.25" customHeight="1">
      <c r="L902" s="179"/>
      <c r="M902" s="179"/>
      <c r="N902" s="179"/>
    </row>
    <row r="903" ht="14.25" customHeight="1">
      <c r="L903" s="179"/>
      <c r="M903" s="179"/>
      <c r="N903" s="179"/>
    </row>
    <row r="904" ht="14.25" customHeight="1">
      <c r="L904" s="179"/>
      <c r="M904" s="179"/>
      <c r="N904" s="179"/>
    </row>
    <row r="905" ht="14.25" customHeight="1">
      <c r="L905" s="179"/>
      <c r="M905" s="179"/>
      <c r="N905" s="179"/>
    </row>
    <row r="906" ht="14.25" customHeight="1">
      <c r="L906" s="179"/>
      <c r="M906" s="179"/>
      <c r="N906" s="179"/>
    </row>
    <row r="907" ht="14.25" customHeight="1">
      <c r="L907" s="179"/>
      <c r="M907" s="179"/>
      <c r="N907" s="179"/>
    </row>
    <row r="908" ht="14.25" customHeight="1">
      <c r="L908" s="179"/>
      <c r="M908" s="179"/>
      <c r="N908" s="179"/>
    </row>
    <row r="909" ht="14.25" customHeight="1">
      <c r="L909" s="179"/>
      <c r="M909" s="179"/>
      <c r="N909" s="179"/>
    </row>
    <row r="910" ht="14.25" customHeight="1">
      <c r="L910" s="179"/>
      <c r="M910" s="179"/>
      <c r="N910" s="179"/>
    </row>
    <row r="911" ht="14.25" customHeight="1">
      <c r="L911" s="179"/>
      <c r="M911" s="179"/>
      <c r="N911" s="179"/>
    </row>
    <row r="912" ht="14.25" customHeight="1">
      <c r="L912" s="179"/>
      <c r="M912" s="179"/>
      <c r="N912" s="179"/>
    </row>
    <row r="913" ht="14.25" customHeight="1">
      <c r="L913" s="179"/>
      <c r="M913" s="179"/>
      <c r="N913" s="179"/>
    </row>
    <row r="914" ht="14.25" customHeight="1">
      <c r="L914" s="179"/>
      <c r="M914" s="179"/>
      <c r="N914" s="179"/>
    </row>
    <row r="915" ht="14.25" customHeight="1">
      <c r="L915" s="179"/>
      <c r="M915" s="179"/>
      <c r="N915" s="179"/>
    </row>
    <row r="916" ht="14.25" customHeight="1">
      <c r="L916" s="179"/>
      <c r="M916" s="179"/>
      <c r="N916" s="179"/>
    </row>
    <row r="917" ht="14.25" customHeight="1">
      <c r="L917" s="179"/>
      <c r="M917" s="179"/>
      <c r="N917" s="179"/>
    </row>
    <row r="918" ht="14.25" customHeight="1">
      <c r="L918" s="179"/>
      <c r="M918" s="179"/>
      <c r="N918" s="179"/>
    </row>
    <row r="919" ht="14.25" customHeight="1">
      <c r="L919" s="179"/>
      <c r="M919" s="179"/>
      <c r="N919" s="179"/>
    </row>
    <row r="920" ht="14.25" customHeight="1">
      <c r="L920" s="179"/>
      <c r="M920" s="179"/>
      <c r="N920" s="179"/>
    </row>
    <row r="921" ht="14.25" customHeight="1">
      <c r="L921" s="179"/>
      <c r="M921" s="179"/>
      <c r="N921" s="179"/>
    </row>
    <row r="922" ht="14.25" customHeight="1">
      <c r="L922" s="179"/>
      <c r="M922" s="179"/>
      <c r="N922" s="179"/>
    </row>
    <row r="923" ht="14.25" customHeight="1">
      <c r="L923" s="179"/>
      <c r="M923" s="179"/>
      <c r="N923" s="179"/>
    </row>
    <row r="924" ht="14.25" customHeight="1">
      <c r="L924" s="179"/>
      <c r="M924" s="179"/>
      <c r="N924" s="179"/>
    </row>
    <row r="925" ht="14.25" customHeight="1">
      <c r="L925" s="179"/>
      <c r="M925" s="179"/>
      <c r="N925" s="179"/>
    </row>
    <row r="926" ht="14.25" customHeight="1">
      <c r="L926" s="179"/>
      <c r="M926" s="179"/>
      <c r="N926" s="179"/>
    </row>
    <row r="927" ht="14.25" customHeight="1">
      <c r="L927" s="179"/>
      <c r="M927" s="179"/>
      <c r="N927" s="179"/>
    </row>
    <row r="928" ht="14.25" customHeight="1">
      <c r="L928" s="179"/>
      <c r="M928" s="179"/>
      <c r="N928" s="179"/>
    </row>
    <row r="929" ht="14.25" customHeight="1">
      <c r="L929" s="179"/>
      <c r="M929" s="179"/>
      <c r="N929" s="179"/>
    </row>
    <row r="930" ht="14.25" customHeight="1">
      <c r="L930" s="179"/>
      <c r="M930" s="179"/>
      <c r="N930" s="179"/>
    </row>
    <row r="931" ht="14.25" customHeight="1">
      <c r="L931" s="179"/>
      <c r="M931" s="179"/>
      <c r="N931" s="179"/>
    </row>
    <row r="932" ht="14.25" customHeight="1">
      <c r="L932" s="179"/>
      <c r="M932" s="179"/>
      <c r="N932" s="179"/>
    </row>
    <row r="933" ht="14.25" customHeight="1">
      <c r="L933" s="179"/>
      <c r="M933" s="179"/>
      <c r="N933" s="179"/>
    </row>
    <row r="934" ht="14.25" customHeight="1">
      <c r="L934" s="179"/>
      <c r="M934" s="179"/>
      <c r="N934" s="179"/>
    </row>
    <row r="935" ht="14.25" customHeight="1">
      <c r="L935" s="179"/>
      <c r="M935" s="179"/>
      <c r="N935" s="179"/>
    </row>
    <row r="936" ht="14.25" customHeight="1">
      <c r="L936" s="179"/>
      <c r="M936" s="179"/>
      <c r="N936" s="179"/>
    </row>
    <row r="937" ht="14.25" customHeight="1">
      <c r="L937" s="179"/>
      <c r="M937" s="179"/>
      <c r="N937" s="179"/>
    </row>
    <row r="938" ht="14.25" customHeight="1">
      <c r="L938" s="179"/>
      <c r="M938" s="179"/>
      <c r="N938" s="179"/>
    </row>
    <row r="939" ht="14.25" customHeight="1">
      <c r="L939" s="179"/>
      <c r="M939" s="179"/>
      <c r="N939" s="179"/>
    </row>
    <row r="940" ht="14.25" customHeight="1">
      <c r="L940" s="179"/>
      <c r="M940" s="179"/>
      <c r="N940" s="179"/>
    </row>
    <row r="941" ht="14.25" customHeight="1">
      <c r="L941" s="179"/>
      <c r="M941" s="179"/>
      <c r="N941" s="179"/>
    </row>
    <row r="942" ht="14.25" customHeight="1">
      <c r="L942" s="179"/>
      <c r="M942" s="179"/>
      <c r="N942" s="179"/>
    </row>
    <row r="943" ht="14.25" customHeight="1">
      <c r="L943" s="179"/>
      <c r="M943" s="179"/>
      <c r="N943" s="179"/>
    </row>
    <row r="944" ht="14.25" customHeight="1">
      <c r="L944" s="179"/>
      <c r="M944" s="179"/>
      <c r="N944" s="179"/>
    </row>
    <row r="945" ht="14.25" customHeight="1">
      <c r="L945" s="179"/>
      <c r="M945" s="179"/>
      <c r="N945" s="179"/>
    </row>
    <row r="946" ht="14.25" customHeight="1">
      <c r="L946" s="179"/>
      <c r="M946" s="179"/>
      <c r="N946" s="179"/>
    </row>
    <row r="947" ht="14.25" customHeight="1">
      <c r="L947" s="179"/>
      <c r="M947" s="179"/>
      <c r="N947" s="179"/>
    </row>
    <row r="948" ht="14.25" customHeight="1">
      <c r="L948" s="179"/>
      <c r="M948" s="179"/>
      <c r="N948" s="179"/>
    </row>
    <row r="949" ht="14.25" customHeight="1">
      <c r="L949" s="179"/>
      <c r="M949" s="179"/>
      <c r="N949" s="179"/>
    </row>
    <row r="950" ht="14.25" customHeight="1">
      <c r="L950" s="179"/>
      <c r="M950" s="179"/>
      <c r="N950" s="179"/>
    </row>
    <row r="951" ht="14.25" customHeight="1">
      <c r="L951" s="179"/>
      <c r="M951" s="179"/>
      <c r="N951" s="179"/>
    </row>
    <row r="952" ht="14.25" customHeight="1">
      <c r="L952" s="179"/>
      <c r="M952" s="179"/>
      <c r="N952" s="179"/>
    </row>
    <row r="953" ht="14.25" customHeight="1">
      <c r="L953" s="179"/>
      <c r="M953" s="179"/>
      <c r="N953" s="179"/>
    </row>
    <row r="954" ht="14.25" customHeight="1">
      <c r="L954" s="179"/>
      <c r="M954" s="179"/>
      <c r="N954" s="179"/>
    </row>
    <row r="955" ht="14.25" customHeight="1">
      <c r="L955" s="179"/>
      <c r="M955" s="179"/>
      <c r="N955" s="179"/>
    </row>
    <row r="956" ht="14.25" customHeight="1">
      <c r="L956" s="179"/>
      <c r="M956" s="179"/>
      <c r="N956" s="179"/>
    </row>
    <row r="957" ht="14.25" customHeight="1">
      <c r="L957" s="179"/>
      <c r="M957" s="179"/>
      <c r="N957" s="179"/>
    </row>
    <row r="958" ht="14.25" customHeight="1">
      <c r="L958" s="179"/>
      <c r="M958" s="179"/>
      <c r="N958" s="179"/>
    </row>
    <row r="959" ht="14.25" customHeight="1">
      <c r="L959" s="179"/>
      <c r="M959" s="179"/>
      <c r="N959" s="179"/>
    </row>
    <row r="960" ht="14.25" customHeight="1">
      <c r="L960" s="179"/>
      <c r="M960" s="179"/>
      <c r="N960" s="179"/>
    </row>
    <row r="961" ht="14.25" customHeight="1">
      <c r="L961" s="179"/>
      <c r="M961" s="179"/>
      <c r="N961" s="179"/>
    </row>
    <row r="962" ht="14.25" customHeight="1">
      <c r="L962" s="179"/>
      <c r="M962" s="179"/>
      <c r="N962" s="179"/>
    </row>
    <row r="963" ht="14.25" customHeight="1">
      <c r="L963" s="179"/>
      <c r="M963" s="179"/>
      <c r="N963" s="179"/>
    </row>
    <row r="964" ht="14.25" customHeight="1">
      <c r="L964" s="179"/>
      <c r="M964" s="179"/>
      <c r="N964" s="179"/>
    </row>
    <row r="965" ht="14.25" customHeight="1">
      <c r="L965" s="179"/>
      <c r="M965" s="179"/>
      <c r="N965" s="179"/>
    </row>
    <row r="966" ht="14.25" customHeight="1">
      <c r="L966" s="179"/>
      <c r="M966" s="179"/>
      <c r="N966" s="179"/>
    </row>
    <row r="967" ht="14.25" customHeight="1">
      <c r="L967" s="179"/>
      <c r="M967" s="179"/>
      <c r="N967" s="179"/>
    </row>
    <row r="968" ht="14.25" customHeight="1">
      <c r="L968" s="179"/>
      <c r="M968" s="179"/>
      <c r="N968" s="179"/>
    </row>
    <row r="969" ht="14.25" customHeight="1">
      <c r="L969" s="179"/>
      <c r="M969" s="179"/>
      <c r="N969" s="179"/>
    </row>
    <row r="970" ht="14.25" customHeight="1">
      <c r="L970" s="179"/>
      <c r="M970" s="179"/>
      <c r="N970" s="179"/>
    </row>
    <row r="971" ht="14.25" customHeight="1">
      <c r="L971" s="179"/>
      <c r="M971" s="179"/>
      <c r="N971" s="179"/>
    </row>
    <row r="972" ht="14.25" customHeight="1">
      <c r="L972" s="179"/>
      <c r="M972" s="179"/>
      <c r="N972" s="179"/>
    </row>
    <row r="973" ht="14.25" customHeight="1">
      <c r="L973" s="179"/>
      <c r="M973" s="179"/>
      <c r="N973" s="179"/>
    </row>
    <row r="974" ht="14.25" customHeight="1">
      <c r="L974" s="179"/>
      <c r="M974" s="179"/>
      <c r="N974" s="179"/>
    </row>
    <row r="975" ht="14.25" customHeight="1">
      <c r="L975" s="179"/>
      <c r="M975" s="179"/>
      <c r="N975" s="179"/>
    </row>
    <row r="976" ht="14.25" customHeight="1">
      <c r="L976" s="179"/>
      <c r="M976" s="179"/>
      <c r="N976" s="179"/>
    </row>
    <row r="977" ht="14.25" customHeight="1">
      <c r="L977" s="179"/>
      <c r="M977" s="179"/>
      <c r="N977" s="179"/>
    </row>
    <row r="978" ht="14.25" customHeight="1">
      <c r="L978" s="179"/>
      <c r="M978" s="179"/>
      <c r="N978" s="179"/>
    </row>
    <row r="979" ht="14.25" customHeight="1">
      <c r="L979" s="179"/>
      <c r="M979" s="179"/>
      <c r="N979" s="179"/>
    </row>
    <row r="980" ht="14.25" customHeight="1">
      <c r="L980" s="179"/>
      <c r="M980" s="179"/>
      <c r="N980" s="179"/>
    </row>
    <row r="981" ht="14.25" customHeight="1">
      <c r="L981" s="179"/>
      <c r="M981" s="179"/>
      <c r="N981" s="179"/>
    </row>
    <row r="982" ht="14.25" customHeight="1">
      <c r="L982" s="179"/>
      <c r="M982" s="179"/>
      <c r="N982" s="179"/>
    </row>
    <row r="983" ht="14.25" customHeight="1">
      <c r="L983" s="179"/>
      <c r="M983" s="179"/>
      <c r="N983" s="179"/>
    </row>
    <row r="984" ht="14.25" customHeight="1">
      <c r="L984" s="179"/>
      <c r="M984" s="179"/>
      <c r="N984" s="179"/>
    </row>
    <row r="985" ht="14.25" customHeight="1">
      <c r="L985" s="179"/>
      <c r="M985" s="179"/>
      <c r="N985" s="179"/>
    </row>
    <row r="986" ht="14.25" customHeight="1">
      <c r="L986" s="179"/>
      <c r="M986" s="179"/>
      <c r="N986" s="179"/>
    </row>
    <row r="987" ht="14.25" customHeight="1">
      <c r="L987" s="179"/>
      <c r="M987" s="179"/>
      <c r="N987" s="179"/>
    </row>
    <row r="988" ht="14.25" customHeight="1">
      <c r="L988" s="179"/>
      <c r="M988" s="179"/>
      <c r="N988" s="179"/>
    </row>
    <row r="989" ht="14.25" customHeight="1">
      <c r="L989" s="179"/>
      <c r="M989" s="179"/>
      <c r="N989" s="179"/>
    </row>
    <row r="990" ht="14.25" customHeight="1">
      <c r="L990" s="179"/>
      <c r="M990" s="179"/>
      <c r="N990" s="179"/>
    </row>
    <row r="991" ht="14.25" customHeight="1">
      <c r="L991" s="179"/>
      <c r="M991" s="179"/>
      <c r="N991" s="179"/>
    </row>
    <row r="992" ht="14.25" customHeight="1">
      <c r="L992" s="179"/>
      <c r="M992" s="179"/>
      <c r="N992" s="179"/>
    </row>
    <row r="993" ht="14.25" customHeight="1">
      <c r="L993" s="179"/>
      <c r="M993" s="179"/>
      <c r="N993" s="179"/>
    </row>
    <row r="994" ht="14.25" customHeight="1">
      <c r="L994" s="179"/>
      <c r="M994" s="179"/>
      <c r="N994" s="179"/>
    </row>
    <row r="995" ht="14.25" customHeight="1">
      <c r="L995" s="179"/>
      <c r="M995" s="179"/>
      <c r="N995" s="179"/>
    </row>
    <row r="996" ht="14.25" customHeight="1">
      <c r="L996" s="179"/>
      <c r="M996" s="179"/>
      <c r="N996" s="179"/>
    </row>
    <row r="997" ht="14.25" customHeight="1">
      <c r="L997" s="179"/>
      <c r="M997" s="179"/>
      <c r="N997" s="179"/>
    </row>
    <row r="998" ht="14.25" customHeight="1">
      <c r="L998" s="179"/>
      <c r="M998" s="179"/>
      <c r="N998" s="179"/>
    </row>
    <row r="999" ht="14.25" customHeight="1">
      <c r="L999" s="179"/>
      <c r="M999" s="179"/>
      <c r="N999" s="179"/>
    </row>
    <row r="1000" ht="14.25" customHeight="1">
      <c r="L1000" s="179"/>
      <c r="M1000" s="179"/>
      <c r="N1000" s="179"/>
    </row>
  </sheetData>
  <mergeCells count="287">
    <mergeCell ref="L166:L169"/>
    <mergeCell ref="M166:M169"/>
    <mergeCell ref="N166:N169"/>
    <mergeCell ref="Q166:Q169"/>
    <mergeCell ref="R166:R169"/>
    <mergeCell ref="S166:S169"/>
    <mergeCell ref="T166:T169"/>
    <mergeCell ref="L170:L171"/>
    <mergeCell ref="M170:M171"/>
    <mergeCell ref="N170:N171"/>
    <mergeCell ref="Q170:Q171"/>
    <mergeCell ref="R170:R171"/>
    <mergeCell ref="S170:S171"/>
    <mergeCell ref="T170:T171"/>
    <mergeCell ref="L126:L134"/>
    <mergeCell ref="M126:M134"/>
    <mergeCell ref="N126:N134"/>
    <mergeCell ref="Q126:Q134"/>
    <mergeCell ref="R126:R134"/>
    <mergeCell ref="S126:S134"/>
    <mergeCell ref="T126:T134"/>
    <mergeCell ref="L136:L139"/>
    <mergeCell ref="M136:M139"/>
    <mergeCell ref="N136:N139"/>
    <mergeCell ref="Q136:Q139"/>
    <mergeCell ref="R136:R139"/>
    <mergeCell ref="S136:S139"/>
    <mergeCell ref="T136:T139"/>
    <mergeCell ref="L144:L149"/>
    <mergeCell ref="M144:M149"/>
    <mergeCell ref="N144:N149"/>
    <mergeCell ref="Q144:Q149"/>
    <mergeCell ref="R144:R149"/>
    <mergeCell ref="S144:S149"/>
    <mergeCell ref="T144:T149"/>
    <mergeCell ref="L151:L157"/>
    <mergeCell ref="M151:M157"/>
    <mergeCell ref="N151:N157"/>
    <mergeCell ref="Q151:Q157"/>
    <mergeCell ref="R151:R157"/>
    <mergeCell ref="S151:S157"/>
    <mergeCell ref="T151:T157"/>
    <mergeCell ref="L158:L162"/>
    <mergeCell ref="M158:M162"/>
    <mergeCell ref="N158:N162"/>
    <mergeCell ref="Q158:Q162"/>
    <mergeCell ref="R158:R162"/>
    <mergeCell ref="S158:S162"/>
    <mergeCell ref="T158:T162"/>
    <mergeCell ref="L163:L165"/>
    <mergeCell ref="M163:M165"/>
    <mergeCell ref="N163:N165"/>
    <mergeCell ref="Q163:Q165"/>
    <mergeCell ref="R163:R165"/>
    <mergeCell ref="S163:S165"/>
    <mergeCell ref="T163:T165"/>
    <mergeCell ref="L173:L179"/>
    <mergeCell ref="M173:M179"/>
    <mergeCell ref="N173:N179"/>
    <mergeCell ref="Q173:Q179"/>
    <mergeCell ref="R173:R179"/>
    <mergeCell ref="S173:S179"/>
    <mergeCell ref="T173:T179"/>
    <mergeCell ref="Q8:T8"/>
    <mergeCell ref="Q9:T9"/>
    <mergeCell ref="B2:F2"/>
    <mergeCell ref="B3:E3"/>
    <mergeCell ref="B4:E4"/>
    <mergeCell ref="B5:E5"/>
    <mergeCell ref="B6:E6"/>
    <mergeCell ref="L7:N7"/>
    <mergeCell ref="Q7:T7"/>
    <mergeCell ref="B7:E7"/>
    <mergeCell ref="B8:G8"/>
    <mergeCell ref="I8:I9"/>
    <mergeCell ref="J8:J9"/>
    <mergeCell ref="L8:M8"/>
    <mergeCell ref="C10:F10"/>
    <mergeCell ref="B11:B20"/>
    <mergeCell ref="C21:F21"/>
    <mergeCell ref="L11:L20"/>
    <mergeCell ref="M11:M20"/>
    <mergeCell ref="N11:N20"/>
    <mergeCell ref="Q11:Q20"/>
    <mergeCell ref="R11:R20"/>
    <mergeCell ref="S11:S20"/>
    <mergeCell ref="T11:T20"/>
    <mergeCell ref="L32:L34"/>
    <mergeCell ref="M32:M34"/>
    <mergeCell ref="N32:N34"/>
    <mergeCell ref="Q32:Q34"/>
    <mergeCell ref="R32:R34"/>
    <mergeCell ref="S32:S34"/>
    <mergeCell ref="T32:T34"/>
    <mergeCell ref="L22:L31"/>
    <mergeCell ref="M22:M31"/>
    <mergeCell ref="N22:N31"/>
    <mergeCell ref="Q22:Q31"/>
    <mergeCell ref="R22:R31"/>
    <mergeCell ref="S22:S31"/>
    <mergeCell ref="T22:T31"/>
    <mergeCell ref="C11:C20"/>
    <mergeCell ref="D11:D20"/>
    <mergeCell ref="B22:B39"/>
    <mergeCell ref="C22:C31"/>
    <mergeCell ref="D22:D31"/>
    <mergeCell ref="C32:C34"/>
    <mergeCell ref="D32:D34"/>
    <mergeCell ref="S35:S39"/>
    <mergeCell ref="T35:T39"/>
    <mergeCell ref="D35:D39"/>
    <mergeCell ref="L35:L39"/>
    <mergeCell ref="M35:M39"/>
    <mergeCell ref="N35:N39"/>
    <mergeCell ref="Q35:Q39"/>
    <mergeCell ref="R35:R39"/>
    <mergeCell ref="C40:F40"/>
    <mergeCell ref="L45:L53"/>
    <mergeCell ref="M45:M53"/>
    <mergeCell ref="N45:N53"/>
    <mergeCell ref="Q45:Q53"/>
    <mergeCell ref="R45:R53"/>
    <mergeCell ref="S45:S53"/>
    <mergeCell ref="T45:T53"/>
    <mergeCell ref="L41:L44"/>
    <mergeCell ref="M41:M44"/>
    <mergeCell ref="N41:N44"/>
    <mergeCell ref="Q41:Q44"/>
    <mergeCell ref="R41:R44"/>
    <mergeCell ref="S41:S44"/>
    <mergeCell ref="T41:T44"/>
    <mergeCell ref="R54:R56"/>
    <mergeCell ref="S54:S56"/>
    <mergeCell ref="T54:T56"/>
    <mergeCell ref="B54:B56"/>
    <mergeCell ref="C54:C56"/>
    <mergeCell ref="D54:D56"/>
    <mergeCell ref="L54:L56"/>
    <mergeCell ref="M54:M56"/>
    <mergeCell ref="N54:N56"/>
    <mergeCell ref="Q54:Q56"/>
    <mergeCell ref="C35:C39"/>
    <mergeCell ref="B41:B44"/>
    <mergeCell ref="C41:C44"/>
    <mergeCell ref="D41:D44"/>
    <mergeCell ref="B45:B53"/>
    <mergeCell ref="C45:C53"/>
    <mergeCell ref="D45:D53"/>
    <mergeCell ref="R103:R111"/>
    <mergeCell ref="S103:S111"/>
    <mergeCell ref="T103:T111"/>
    <mergeCell ref="B103:B111"/>
    <mergeCell ref="C103:C111"/>
    <mergeCell ref="D103:D111"/>
    <mergeCell ref="L103:L111"/>
    <mergeCell ref="M103:M111"/>
    <mergeCell ref="N103:N111"/>
    <mergeCell ref="Q103:Q111"/>
    <mergeCell ref="L112:L117"/>
    <mergeCell ref="M112:M117"/>
    <mergeCell ref="N112:N117"/>
    <mergeCell ref="Q112:Q117"/>
    <mergeCell ref="R112:R117"/>
    <mergeCell ref="S112:S117"/>
    <mergeCell ref="T112:T117"/>
    <mergeCell ref="L118:L124"/>
    <mergeCell ref="M118:M124"/>
    <mergeCell ref="N118:N124"/>
    <mergeCell ref="Q118:Q124"/>
    <mergeCell ref="R118:R124"/>
    <mergeCell ref="S118:S124"/>
    <mergeCell ref="T118:T124"/>
    <mergeCell ref="R57:R65"/>
    <mergeCell ref="S57:S65"/>
    <mergeCell ref="T57:T65"/>
    <mergeCell ref="C57:C65"/>
    <mergeCell ref="D57:D65"/>
    <mergeCell ref="L57:L65"/>
    <mergeCell ref="M57:M65"/>
    <mergeCell ref="N57:N65"/>
    <mergeCell ref="Q57:Q65"/>
    <mergeCell ref="C66:F66"/>
    <mergeCell ref="L67:L75"/>
    <mergeCell ref="M67:M75"/>
    <mergeCell ref="N67:N75"/>
    <mergeCell ref="Q67:Q75"/>
    <mergeCell ref="R67:R75"/>
    <mergeCell ref="S67:S75"/>
    <mergeCell ref="T67:T75"/>
    <mergeCell ref="L77:L86"/>
    <mergeCell ref="M77:M86"/>
    <mergeCell ref="N77:N86"/>
    <mergeCell ref="Q77:Q86"/>
    <mergeCell ref="R77:R86"/>
    <mergeCell ref="S77:S86"/>
    <mergeCell ref="T77:T86"/>
    <mergeCell ref="L96:L102"/>
    <mergeCell ref="M96:M102"/>
    <mergeCell ref="N96:N102"/>
    <mergeCell ref="Q96:Q102"/>
    <mergeCell ref="R96:R102"/>
    <mergeCell ref="S96:S102"/>
    <mergeCell ref="T96:T102"/>
    <mergeCell ref="L87:L95"/>
    <mergeCell ref="M87:M95"/>
    <mergeCell ref="N87:N95"/>
    <mergeCell ref="Q87:Q95"/>
    <mergeCell ref="R87:R95"/>
    <mergeCell ref="S87:S95"/>
    <mergeCell ref="T87:T95"/>
    <mergeCell ref="L140:L142"/>
    <mergeCell ref="M140:M142"/>
    <mergeCell ref="N140:N142"/>
    <mergeCell ref="Q140:Q142"/>
    <mergeCell ref="R140:R142"/>
    <mergeCell ref="S140:S142"/>
    <mergeCell ref="T140:T142"/>
    <mergeCell ref="B126:B134"/>
    <mergeCell ref="C126:C134"/>
    <mergeCell ref="D126:D134"/>
    <mergeCell ref="C135:F135"/>
    <mergeCell ref="B136:B142"/>
    <mergeCell ref="C136:C139"/>
    <mergeCell ref="D136:D139"/>
    <mergeCell ref="C143:F143"/>
    <mergeCell ref="C140:C142"/>
    <mergeCell ref="D140:D142"/>
    <mergeCell ref="B144:B149"/>
    <mergeCell ref="C144:C149"/>
    <mergeCell ref="D144:D149"/>
    <mergeCell ref="C150:F150"/>
    <mergeCell ref="B151:B171"/>
    <mergeCell ref="C172:F172"/>
    <mergeCell ref="C170:C171"/>
    <mergeCell ref="D170:D171"/>
    <mergeCell ref="B173:B179"/>
    <mergeCell ref="C173:C179"/>
    <mergeCell ref="D173:D179"/>
    <mergeCell ref="B180:B184"/>
    <mergeCell ref="C180:C184"/>
    <mergeCell ref="B186:B188"/>
    <mergeCell ref="D180:D184"/>
    <mergeCell ref="C185:F185"/>
    <mergeCell ref="D189:F189"/>
    <mergeCell ref="L186:L188"/>
    <mergeCell ref="M186:M188"/>
    <mergeCell ref="N186:N188"/>
    <mergeCell ref="Q187:Q188"/>
    <mergeCell ref="R187:R188"/>
    <mergeCell ref="S187:S188"/>
    <mergeCell ref="T187:T188"/>
    <mergeCell ref="L180:L184"/>
    <mergeCell ref="M180:M184"/>
    <mergeCell ref="N180:N184"/>
    <mergeCell ref="Q180:Q184"/>
    <mergeCell ref="R180:R184"/>
    <mergeCell ref="S180:S184"/>
    <mergeCell ref="T180:T184"/>
    <mergeCell ref="B57:B65"/>
    <mergeCell ref="B67:B75"/>
    <mergeCell ref="C67:C75"/>
    <mergeCell ref="D67:D75"/>
    <mergeCell ref="C76:F76"/>
    <mergeCell ref="C77:C86"/>
    <mergeCell ref="D77:D86"/>
    <mergeCell ref="B77:B86"/>
    <mergeCell ref="B87:B95"/>
    <mergeCell ref="C87:C95"/>
    <mergeCell ref="D87:D95"/>
    <mergeCell ref="B96:B102"/>
    <mergeCell ref="C96:C102"/>
    <mergeCell ref="D96:D102"/>
    <mergeCell ref="B112:B117"/>
    <mergeCell ref="C112:C117"/>
    <mergeCell ref="D112:D117"/>
    <mergeCell ref="B118:B124"/>
    <mergeCell ref="C118:C124"/>
    <mergeCell ref="D118:D124"/>
    <mergeCell ref="C125:F125"/>
    <mergeCell ref="C151:C157"/>
    <mergeCell ref="D151:D157"/>
    <mergeCell ref="C158:C162"/>
    <mergeCell ref="D158:D162"/>
    <mergeCell ref="C163:C165"/>
    <mergeCell ref="D163:D165"/>
    <mergeCell ref="C166:C169"/>
    <mergeCell ref="D166:D169"/>
  </mergeCells>
  <conditionalFormatting sqref="N11:N20">
    <cfRule type="expression" dxfId="3" priority="1">
      <formula>$L$11="N/A"</formula>
    </cfRule>
  </conditionalFormatting>
  <conditionalFormatting sqref="N22:N31">
    <cfRule type="expression" dxfId="3" priority="2">
      <formula>$L$22="N/A"</formula>
    </cfRule>
  </conditionalFormatting>
  <conditionalFormatting sqref="N32:N34">
    <cfRule type="expression" dxfId="3" priority="3">
      <formula>$L$32="N/A"</formula>
    </cfRule>
  </conditionalFormatting>
  <conditionalFormatting sqref="N35:N39">
    <cfRule type="expression" dxfId="3" priority="4">
      <formula>$L$35="N/A"</formula>
    </cfRule>
  </conditionalFormatting>
  <conditionalFormatting sqref="N41:N44">
    <cfRule type="expression" dxfId="3" priority="5">
      <formula>$L$41="N/A"</formula>
    </cfRule>
  </conditionalFormatting>
  <conditionalFormatting sqref="N45:N53">
    <cfRule type="expression" dxfId="3" priority="6">
      <formula>$L$45="N/A"</formula>
    </cfRule>
  </conditionalFormatting>
  <conditionalFormatting sqref="N54:N56">
    <cfRule type="expression" dxfId="3" priority="7">
      <formula>$L$54="N/A"</formula>
    </cfRule>
  </conditionalFormatting>
  <conditionalFormatting sqref="N57:N65">
    <cfRule type="expression" dxfId="3" priority="8">
      <formula>$L$57="N/A"</formula>
    </cfRule>
  </conditionalFormatting>
  <conditionalFormatting sqref="N67:N75">
    <cfRule type="expression" dxfId="3" priority="9">
      <formula>$L$67="N/A"</formula>
    </cfRule>
  </conditionalFormatting>
  <conditionalFormatting sqref="N77:N86">
    <cfRule type="expression" dxfId="3" priority="10">
      <formula>$L$77="N/A"</formula>
    </cfRule>
  </conditionalFormatting>
  <conditionalFormatting sqref="N87:N95">
    <cfRule type="expression" dxfId="3" priority="11">
      <formula>$L$87="N/A"</formula>
    </cfRule>
  </conditionalFormatting>
  <conditionalFormatting sqref="N96:N102">
    <cfRule type="expression" dxfId="3" priority="12">
      <formula>$L$96="N/A"</formula>
    </cfRule>
  </conditionalFormatting>
  <conditionalFormatting sqref="N103:N111">
    <cfRule type="expression" dxfId="3" priority="13">
      <formula>$L$103="N/A"</formula>
    </cfRule>
  </conditionalFormatting>
  <conditionalFormatting sqref="N112:N117">
    <cfRule type="expression" dxfId="3" priority="14">
      <formula>$L$112="N/A"</formula>
    </cfRule>
  </conditionalFormatting>
  <conditionalFormatting sqref="N118:N124">
    <cfRule type="expression" dxfId="3" priority="15">
      <formula>$L$118="N/A"</formula>
    </cfRule>
  </conditionalFormatting>
  <conditionalFormatting sqref="N126:N134">
    <cfRule type="expression" dxfId="3" priority="16">
      <formula>$L$126="N/A"</formula>
    </cfRule>
  </conditionalFormatting>
  <conditionalFormatting sqref="N136:N139">
    <cfRule type="expression" dxfId="3" priority="17">
      <formula>$L$136="N/A"</formula>
    </cfRule>
  </conditionalFormatting>
  <conditionalFormatting sqref="N140:N142">
    <cfRule type="expression" dxfId="3" priority="18">
      <formula>$L$140="N/A"</formula>
    </cfRule>
  </conditionalFormatting>
  <conditionalFormatting sqref="N144:N149">
    <cfRule type="expression" dxfId="3" priority="19">
      <formula>$L$144="N/A"</formula>
    </cfRule>
  </conditionalFormatting>
  <conditionalFormatting sqref="N151:N157">
    <cfRule type="expression" dxfId="3" priority="20">
      <formula>$L$151="N/A"</formula>
    </cfRule>
  </conditionalFormatting>
  <conditionalFormatting sqref="N158:N162">
    <cfRule type="expression" dxfId="3" priority="21">
      <formula>$L$158="N/A"</formula>
    </cfRule>
  </conditionalFormatting>
  <conditionalFormatting sqref="N163:N165">
    <cfRule type="expression" dxfId="3" priority="22">
      <formula>$L$163="N/A"</formula>
    </cfRule>
  </conditionalFormatting>
  <conditionalFormatting sqref="N166:N169">
    <cfRule type="expression" dxfId="3" priority="23">
      <formula>$L$166="N/A"</formula>
    </cfRule>
  </conditionalFormatting>
  <conditionalFormatting sqref="N170:N171">
    <cfRule type="expression" dxfId="3" priority="24">
      <formula>$L$170="N/A"</formula>
    </cfRule>
  </conditionalFormatting>
  <conditionalFormatting sqref="N173:N179">
    <cfRule type="expression" dxfId="3" priority="25">
      <formula>$L$173="N/A"</formula>
    </cfRule>
  </conditionalFormatting>
  <conditionalFormatting sqref="N180:N184">
    <cfRule type="expression" dxfId="3" priority="26">
      <formula>$L$180="N/A"</formula>
    </cfRule>
  </conditionalFormatting>
  <conditionalFormatting sqref="N186:N188">
    <cfRule type="expression" dxfId="3" priority="27">
      <formula>$L$186="N/A"</formula>
    </cfRule>
  </conditionalFormatting>
  <conditionalFormatting sqref="O7">
    <cfRule type="cellIs" dxfId="0" priority="28" stopIfTrue="1" operator="greaterThanOrEqual">
      <formula>0.8</formula>
    </cfRule>
  </conditionalFormatting>
  <conditionalFormatting sqref="O7">
    <cfRule type="cellIs" dxfId="1" priority="29" operator="between">
      <formula>0.5</formula>
      <formula>0.8</formula>
    </cfRule>
  </conditionalFormatting>
  <conditionalFormatting sqref="O7">
    <cfRule type="cellIs" dxfId="2" priority="30" operator="lessThan">
      <formula>0.5</formula>
    </cfRule>
  </conditionalFormatting>
  <conditionalFormatting sqref="O10">
    <cfRule type="expression" dxfId="0" priority="31" stopIfTrue="1">
      <formula>$P10&gt;=0.8</formula>
    </cfRule>
  </conditionalFormatting>
  <conditionalFormatting sqref="O10">
    <cfRule type="expression" dxfId="1" priority="32">
      <formula>AND($P10&gt;=0.5,$P10&lt;0.8)</formula>
    </cfRule>
  </conditionalFormatting>
  <conditionalFormatting sqref="O10">
    <cfRule type="expression" dxfId="2" priority="33">
      <formula>$P10&lt;0.5</formula>
    </cfRule>
  </conditionalFormatting>
  <conditionalFormatting sqref="O21">
    <cfRule type="expression" dxfId="0" priority="34" stopIfTrue="1">
      <formula>$P21&gt;=0.8</formula>
    </cfRule>
  </conditionalFormatting>
  <conditionalFormatting sqref="O21">
    <cfRule type="expression" dxfId="1" priority="35">
      <formula>AND($P21&gt;=0.5,$P21&lt;0.8)</formula>
    </cfRule>
  </conditionalFormatting>
  <conditionalFormatting sqref="O21">
    <cfRule type="expression" dxfId="2" priority="36">
      <formula>$P21&lt;0.5</formula>
    </cfRule>
  </conditionalFormatting>
  <conditionalFormatting sqref="O40">
    <cfRule type="expression" dxfId="0" priority="37" stopIfTrue="1">
      <formula>$P40&gt;=0.8</formula>
    </cfRule>
  </conditionalFormatting>
  <conditionalFormatting sqref="O40">
    <cfRule type="expression" dxfId="1" priority="38">
      <formula>AND($P40&gt;=0.5,$P40&lt;0.8)</formula>
    </cfRule>
  </conditionalFormatting>
  <conditionalFormatting sqref="O40">
    <cfRule type="expression" dxfId="2" priority="39">
      <formula>$P40&lt;0.5</formula>
    </cfRule>
  </conditionalFormatting>
  <conditionalFormatting sqref="O66">
    <cfRule type="expression" dxfId="0" priority="40" stopIfTrue="1">
      <formula>$P66&gt;=0.8</formula>
    </cfRule>
  </conditionalFormatting>
  <conditionalFormatting sqref="O66">
    <cfRule type="expression" dxfId="1" priority="41">
      <formula>AND($P66&gt;=0.5,$P66&lt;0.8)</formula>
    </cfRule>
  </conditionalFormatting>
  <conditionalFormatting sqref="O66">
    <cfRule type="expression" dxfId="2" priority="42">
      <formula>$P66&lt;0.5</formula>
    </cfRule>
  </conditionalFormatting>
  <conditionalFormatting sqref="O76">
    <cfRule type="expression" dxfId="0" priority="43" stopIfTrue="1">
      <formula>$P76&gt;=0.8</formula>
    </cfRule>
  </conditionalFormatting>
  <conditionalFormatting sqref="O76">
    <cfRule type="expression" dxfId="1" priority="44">
      <formula>AND($P76&gt;=0.5,$P76&lt;0.8)</formula>
    </cfRule>
  </conditionalFormatting>
  <conditionalFormatting sqref="O76">
    <cfRule type="expression" dxfId="2" priority="45">
      <formula>$P76&lt;0.5</formula>
    </cfRule>
  </conditionalFormatting>
  <conditionalFormatting sqref="O125">
    <cfRule type="expression" dxfId="0" priority="46" stopIfTrue="1">
      <formula>$P125&gt;=0.8</formula>
    </cfRule>
  </conditionalFormatting>
  <conditionalFormatting sqref="O125">
    <cfRule type="expression" dxfId="1" priority="47">
      <formula>AND($P125&gt;=0.5,$P125&lt;0.8)</formula>
    </cfRule>
  </conditionalFormatting>
  <conditionalFormatting sqref="O125">
    <cfRule type="expression" dxfId="2" priority="48">
      <formula>$P125&lt;0.5</formula>
    </cfRule>
  </conditionalFormatting>
  <conditionalFormatting sqref="O135">
    <cfRule type="expression" dxfId="0" priority="49" stopIfTrue="1">
      <formula>$P135&gt;=0.8</formula>
    </cfRule>
  </conditionalFormatting>
  <conditionalFormatting sqref="O135">
    <cfRule type="expression" dxfId="1" priority="50">
      <formula>AND($P135&gt;=0.5,$P135&lt;0.8)</formula>
    </cfRule>
  </conditionalFormatting>
  <conditionalFormatting sqref="O135">
    <cfRule type="expression" dxfId="2" priority="51">
      <formula>$P135&lt;0.5</formula>
    </cfRule>
  </conditionalFormatting>
  <conditionalFormatting sqref="O143">
    <cfRule type="expression" dxfId="0" priority="52" stopIfTrue="1">
      <formula>$P143&gt;=0.8</formula>
    </cfRule>
  </conditionalFormatting>
  <conditionalFormatting sqref="O143">
    <cfRule type="expression" dxfId="1" priority="53">
      <formula>AND($P143&gt;=0.5,$P143&lt;0.8)</formula>
    </cfRule>
  </conditionalFormatting>
  <conditionalFormatting sqref="O143">
    <cfRule type="expression" dxfId="2" priority="54">
      <formula>$P143&lt;0.5</formula>
    </cfRule>
  </conditionalFormatting>
  <conditionalFormatting sqref="O150">
    <cfRule type="expression" dxfId="0" priority="55" stopIfTrue="1">
      <formula>$P150&gt;=0.8</formula>
    </cfRule>
  </conditionalFormatting>
  <conditionalFormatting sqref="O150">
    <cfRule type="expression" dxfId="1" priority="56">
      <formula>AND($P150&gt;=0.5,$P150&lt;0.8)</formula>
    </cfRule>
  </conditionalFormatting>
  <conditionalFormatting sqref="O150">
    <cfRule type="expression" dxfId="2" priority="57">
      <formula>$P150&lt;0.5</formula>
    </cfRule>
  </conditionalFormatting>
  <conditionalFormatting sqref="O172">
    <cfRule type="expression" dxfId="0" priority="58" stopIfTrue="1">
      <formula>$P172&gt;=0.8</formula>
    </cfRule>
  </conditionalFormatting>
  <conditionalFormatting sqref="O172">
    <cfRule type="expression" dxfId="1" priority="59">
      <formula>AND($P172&gt;=0.5,$P172&lt;0.8)</formula>
    </cfRule>
  </conditionalFormatting>
  <conditionalFormatting sqref="O172">
    <cfRule type="expression" dxfId="2" priority="60">
      <formula>$P172&lt;0.5</formula>
    </cfRule>
  </conditionalFormatting>
  <conditionalFormatting sqref="O185">
    <cfRule type="expression" dxfId="0" priority="61" stopIfTrue="1">
      <formula>$P185&gt;=0.8</formula>
    </cfRule>
  </conditionalFormatting>
  <conditionalFormatting sqref="O185">
    <cfRule type="expression" dxfId="1" priority="62">
      <formula>AND($P185&gt;=0.5,$P185&lt;0.8)</formula>
    </cfRule>
  </conditionalFormatting>
  <conditionalFormatting sqref="O185">
    <cfRule type="expression" dxfId="2" priority="63">
      <formula>$P185&lt;0.5</formula>
    </cfRule>
  </conditionalFormatting>
  <dataValidations>
    <dataValidation type="list" allowBlank="1" showErrorMessage="1" sqref="L11 L22 L32 L35 L41 L45 L54 L57 L67 L77 L87 L96 L103 L112 L118 L126 L136 L140 L144 L151 L158 L163 L166 L170 L173 L180 L186">
      <formula1>$X$9:$X$13</formula1>
    </dataValidation>
  </dataValidations>
  <printOptions/>
  <pageMargins bottom="0.75" footer="0.0" header="0.0" left="0.25" right="0.25" top="0.75"/>
  <pageSetup fitToHeight="0" paperSize="8"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9.0" topLeftCell="A10" activePane="bottomLeft" state="frozen"/>
      <selection activeCell="B11" sqref="B11" pane="bottomLeft"/>
    </sheetView>
  </sheetViews>
  <sheetFormatPr customHeight="1" defaultColWidth="14.43" defaultRowHeight="15.0"/>
  <cols>
    <col customWidth="1" min="1" max="2" width="8.71"/>
    <col customWidth="1" min="3" max="3" width="49.43"/>
    <col customWidth="1" min="4" max="4" width="10.43"/>
    <col customWidth="1" min="5" max="5" width="10.71"/>
    <col customWidth="1" min="6" max="6" width="96.43"/>
    <col customWidth="1" min="7" max="7" width="20.43"/>
    <col customWidth="1" min="8" max="27" width="8.71"/>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row>
    <row r="2" ht="14.25" customHeight="1">
      <c r="A2" s="1"/>
      <c r="B2" s="2" t="s">
        <v>0</v>
      </c>
      <c r="C2" s="4"/>
      <c r="D2" s="1"/>
      <c r="E2" s="1"/>
      <c r="F2" s="1"/>
      <c r="G2" s="1"/>
      <c r="H2" s="1"/>
      <c r="I2" s="1"/>
      <c r="J2" s="1"/>
      <c r="K2" s="1"/>
      <c r="L2" s="1"/>
      <c r="M2" s="1"/>
      <c r="N2" s="1"/>
      <c r="O2" s="1"/>
      <c r="P2" s="1"/>
      <c r="Q2" s="1"/>
      <c r="R2" s="1"/>
      <c r="S2" s="1"/>
      <c r="T2" s="1"/>
      <c r="U2" s="1"/>
      <c r="V2" s="1"/>
      <c r="W2" s="1"/>
      <c r="X2" s="1"/>
      <c r="Y2" s="1"/>
      <c r="Z2" s="1"/>
      <c r="AA2" s="1"/>
    </row>
    <row r="3" ht="14.25" customHeight="1">
      <c r="A3" s="1"/>
      <c r="B3" s="4"/>
      <c r="C3" s="4"/>
      <c r="D3" s="1"/>
      <c r="E3" s="1"/>
      <c r="F3" s="1"/>
      <c r="G3" s="1"/>
      <c r="H3" s="1"/>
      <c r="I3" s="1"/>
      <c r="J3" s="1"/>
      <c r="K3" s="1"/>
      <c r="L3" s="1"/>
      <c r="M3" s="1"/>
      <c r="N3" s="1"/>
      <c r="O3" s="1"/>
      <c r="P3" s="1"/>
      <c r="Q3" s="1"/>
      <c r="R3" s="1"/>
      <c r="S3" s="1"/>
      <c r="T3" s="1"/>
      <c r="U3" s="1"/>
      <c r="V3" s="1"/>
      <c r="W3" s="1"/>
      <c r="X3" s="1"/>
      <c r="Y3" s="1"/>
      <c r="Z3" s="1"/>
      <c r="AA3" s="1"/>
    </row>
    <row r="4" ht="18.0" customHeight="1">
      <c r="A4" s="1"/>
      <c r="B4" s="8" t="s">
        <v>3</v>
      </c>
      <c r="C4" s="9"/>
      <c r="D4" s="1"/>
      <c r="E4" s="1"/>
      <c r="F4" s="14" t="str">
        <f>'Analysis and results'!F4</f>
        <v>South West Design Africa Limited (SWDA) </v>
      </c>
      <c r="H4" s="1"/>
      <c r="I4" s="1"/>
      <c r="J4" s="1"/>
      <c r="K4" s="1"/>
      <c r="L4" s="1"/>
      <c r="M4" s="1"/>
      <c r="N4" s="1"/>
      <c r="O4" s="1"/>
      <c r="P4" s="1"/>
      <c r="Q4" s="1"/>
      <c r="R4" s="1"/>
      <c r="S4" s="1"/>
      <c r="T4" s="1"/>
      <c r="U4" s="1"/>
      <c r="V4" s="1"/>
      <c r="W4" s="1"/>
      <c r="X4" s="1"/>
      <c r="Y4" s="1"/>
      <c r="Z4" s="1"/>
      <c r="AA4" s="1"/>
    </row>
    <row r="5" ht="14.25" customHeight="1">
      <c r="A5" s="1"/>
      <c r="B5" s="1"/>
      <c r="C5" s="1"/>
      <c r="D5" s="1"/>
      <c r="E5" s="1"/>
      <c r="F5" s="16" t="str">
        <f>'Analysis and results'!F5</f>
        <v>Re-Submitted by SWDA on Sunday, 19th July, 2026.</v>
      </c>
      <c r="H5" s="1"/>
      <c r="I5" s="1"/>
      <c r="J5" s="1"/>
      <c r="K5" s="1"/>
      <c r="L5" s="1"/>
      <c r="M5" s="1"/>
      <c r="N5" s="1"/>
      <c r="O5" s="1"/>
      <c r="P5" s="1"/>
      <c r="Q5" s="1"/>
      <c r="R5" s="1"/>
      <c r="S5" s="1"/>
      <c r="T5" s="1"/>
      <c r="U5" s="1"/>
      <c r="V5" s="1"/>
      <c r="W5" s="1"/>
      <c r="X5" s="1"/>
      <c r="Y5" s="1"/>
      <c r="Z5" s="1"/>
      <c r="AA5" s="1"/>
    </row>
    <row r="6" ht="48.75" customHeight="1">
      <c r="A6" s="1"/>
      <c r="B6" s="1"/>
      <c r="C6" s="1"/>
      <c r="D6" s="1"/>
      <c r="E6" s="1"/>
      <c r="F6" s="17" t="str">
        <f>'Analysis and results'!F6</f>
        <v>Team TBA</v>
      </c>
      <c r="H6" s="1"/>
      <c r="I6" s="1"/>
      <c r="J6" s="1"/>
      <c r="K6" s="1"/>
      <c r="L6" s="1"/>
      <c r="M6" s="1"/>
      <c r="N6" s="1"/>
      <c r="O6" s="1"/>
      <c r="P6" s="1"/>
      <c r="Q6" s="1"/>
      <c r="R6" s="1"/>
      <c r="S6" s="1"/>
      <c r="T6" s="1"/>
      <c r="U6" s="1"/>
      <c r="V6" s="1"/>
      <c r="W6" s="1"/>
      <c r="X6" s="1"/>
      <c r="Y6" s="1"/>
      <c r="Z6" s="1"/>
      <c r="AA6" s="1"/>
    </row>
    <row r="7" ht="39.75" customHeight="1">
      <c r="B7" s="18" t="s">
        <v>10</v>
      </c>
      <c r="C7" s="18"/>
      <c r="D7" s="18"/>
      <c r="E7" s="19">
        <f>'Analysis and results'!O7</f>
        <v>0.507</v>
      </c>
      <c r="F7" s="20" t="str">
        <f>'Analysis and results'!F7</f>
        <v>Provision of Zero-Man Entry Auto-Tank Cleaning Project</v>
      </c>
      <c r="H7" s="1"/>
      <c r="I7" s="1"/>
      <c r="J7" s="1"/>
      <c r="K7" s="1"/>
      <c r="L7" s="1"/>
      <c r="M7" s="1"/>
      <c r="N7" s="1"/>
      <c r="O7" s="1"/>
      <c r="P7" s="1"/>
      <c r="Q7" s="1"/>
      <c r="R7" s="1"/>
      <c r="S7" s="1"/>
      <c r="T7" s="1"/>
      <c r="U7" s="1"/>
      <c r="V7" s="1"/>
      <c r="W7" s="1"/>
      <c r="X7" s="1"/>
      <c r="Y7" s="1"/>
      <c r="Z7" s="1"/>
      <c r="AA7" s="1"/>
    </row>
    <row r="8" ht="14.25" customHeight="1">
      <c r="A8" s="1"/>
      <c r="B8" s="22"/>
      <c r="C8" s="22"/>
      <c r="D8" s="22"/>
      <c r="E8" s="1"/>
      <c r="F8" s="1"/>
      <c r="G8" s="1"/>
      <c r="H8" s="1"/>
      <c r="I8" s="1"/>
      <c r="J8" s="1"/>
      <c r="K8" s="1"/>
      <c r="L8" s="1"/>
      <c r="M8" s="1"/>
      <c r="N8" s="1"/>
      <c r="O8" s="1"/>
      <c r="P8" s="1"/>
      <c r="Q8" s="1"/>
      <c r="R8" s="1"/>
      <c r="S8" s="1"/>
      <c r="T8" s="1"/>
      <c r="U8" s="1"/>
      <c r="V8" s="1"/>
      <c r="W8" s="1"/>
      <c r="X8" s="1"/>
      <c r="Y8" s="1"/>
      <c r="Z8" s="1"/>
      <c r="AA8" s="1"/>
    </row>
    <row r="9" ht="35.25" customHeight="1">
      <c r="A9" s="1"/>
      <c r="B9" s="23" t="s">
        <v>13</v>
      </c>
      <c r="C9" s="24" t="s">
        <v>15</v>
      </c>
      <c r="D9" s="24" t="s">
        <v>16</v>
      </c>
      <c r="E9" s="24" t="s">
        <v>17</v>
      </c>
      <c r="F9" s="24" t="s">
        <v>18</v>
      </c>
      <c r="G9" s="28" t="s">
        <v>19</v>
      </c>
      <c r="H9" s="1"/>
      <c r="I9" s="1"/>
      <c r="J9" s="1"/>
      <c r="K9" s="1"/>
      <c r="L9" s="1"/>
      <c r="M9" s="1"/>
      <c r="N9" s="1"/>
      <c r="O9" s="1"/>
      <c r="P9" s="1"/>
      <c r="Q9" s="1"/>
      <c r="R9" s="1"/>
      <c r="S9" s="1"/>
      <c r="T9" s="1"/>
      <c r="U9" s="1"/>
      <c r="V9" s="1"/>
      <c r="W9" s="1"/>
      <c r="X9" s="1"/>
      <c r="Y9" s="1"/>
      <c r="Z9" s="1"/>
      <c r="AA9" s="1"/>
    </row>
    <row r="10" ht="96.0" customHeight="1">
      <c r="A10" s="1"/>
      <c r="B10" s="33">
        <v>1.0</v>
      </c>
      <c r="C10" s="34" t="s">
        <v>22</v>
      </c>
      <c r="D10" s="35">
        <v>0.1</v>
      </c>
      <c r="E10" s="37">
        <f>IFERROR('Analysis and results'!P10,"N/A")</f>
        <v>0.6</v>
      </c>
      <c r="F10" s="38"/>
      <c r="G10" s="39"/>
      <c r="H10" s="1"/>
      <c r="I10" s="1"/>
      <c r="J10" s="1"/>
      <c r="K10" s="1"/>
      <c r="L10" s="1"/>
      <c r="M10" s="1"/>
      <c r="N10" s="1"/>
      <c r="O10" s="1"/>
      <c r="P10" s="1"/>
      <c r="Q10" s="1"/>
      <c r="R10" s="1"/>
      <c r="S10" s="1"/>
      <c r="T10" s="1"/>
      <c r="U10" s="1"/>
      <c r="V10" s="1"/>
      <c r="W10" s="1"/>
      <c r="X10" s="1"/>
      <c r="Y10" s="1"/>
      <c r="Z10" s="1"/>
      <c r="AA10" s="1"/>
    </row>
    <row r="11" ht="114.0" customHeight="1">
      <c r="A11" s="1"/>
      <c r="B11" s="43">
        <v>2.0</v>
      </c>
      <c r="C11" s="44" t="s">
        <v>24</v>
      </c>
      <c r="D11" s="45">
        <v>0.05</v>
      </c>
      <c r="E11" s="37">
        <f>IFERROR('Analysis and results'!P21,"N/A")</f>
        <v>0.36</v>
      </c>
      <c r="F11" s="38"/>
      <c r="G11" s="39"/>
      <c r="H11" s="1"/>
      <c r="I11" s="1"/>
      <c r="J11" s="1"/>
      <c r="K11" s="1"/>
      <c r="L11" s="1"/>
      <c r="M11" s="1"/>
      <c r="N11" s="1"/>
      <c r="O11" s="1"/>
      <c r="P11" s="1"/>
      <c r="Q11" s="1"/>
      <c r="R11" s="1"/>
      <c r="S11" s="1"/>
      <c r="T11" s="1"/>
      <c r="U11" s="1"/>
      <c r="V11" s="1"/>
      <c r="W11" s="1"/>
      <c r="X11" s="1"/>
      <c r="Y11" s="1"/>
      <c r="Z11" s="1"/>
      <c r="AA11" s="1"/>
    </row>
    <row r="12" ht="270.75" customHeight="1">
      <c r="A12" s="1"/>
      <c r="B12" s="43">
        <v>3.0</v>
      </c>
      <c r="C12" s="44" t="s">
        <v>28</v>
      </c>
      <c r="D12" s="45">
        <v>0.1</v>
      </c>
      <c r="E12" s="37">
        <f>IFERROR('Analysis and results'!P40,"N/A")</f>
        <v>0.45</v>
      </c>
      <c r="F12" s="38"/>
      <c r="G12" s="39"/>
      <c r="H12" s="1"/>
      <c r="I12" s="1"/>
      <c r="J12" s="1"/>
      <c r="K12" s="1"/>
      <c r="L12" s="1"/>
      <c r="M12" s="1"/>
      <c r="N12" s="1"/>
      <c r="O12" s="1"/>
      <c r="P12" s="1"/>
      <c r="Q12" s="1"/>
      <c r="R12" s="1"/>
      <c r="S12" s="1"/>
      <c r="T12" s="1"/>
      <c r="U12" s="1"/>
      <c r="V12" s="1"/>
      <c r="W12" s="1"/>
      <c r="X12" s="1"/>
      <c r="Y12" s="1"/>
      <c r="Z12" s="1"/>
      <c r="AA12" s="1"/>
    </row>
    <row r="13" ht="81.0" customHeight="1">
      <c r="A13" s="1"/>
      <c r="B13" s="43">
        <v>4.0</v>
      </c>
      <c r="C13" s="44" t="s">
        <v>30</v>
      </c>
      <c r="D13" s="45">
        <v>0.06</v>
      </c>
      <c r="E13" s="37">
        <f>IFERROR('Analysis and results'!P66,"N/A")</f>
        <v>0.3</v>
      </c>
      <c r="F13" s="38"/>
      <c r="G13" s="39"/>
      <c r="H13" s="1"/>
      <c r="I13" s="1"/>
      <c r="J13" s="1"/>
      <c r="K13" s="1"/>
      <c r="L13" s="1"/>
      <c r="M13" s="1"/>
      <c r="N13" s="1"/>
      <c r="O13" s="1"/>
      <c r="P13" s="1"/>
      <c r="Q13" s="1"/>
      <c r="R13" s="1"/>
      <c r="S13" s="1"/>
      <c r="T13" s="1"/>
      <c r="U13" s="1"/>
      <c r="V13" s="1"/>
      <c r="W13" s="1"/>
      <c r="X13" s="1"/>
      <c r="Y13" s="1"/>
      <c r="Z13" s="1"/>
      <c r="AA13" s="1"/>
    </row>
    <row r="14" ht="228.0" customHeight="1">
      <c r="A14" s="1"/>
      <c r="B14" s="43">
        <v>5.0</v>
      </c>
      <c r="C14" s="44" t="s">
        <v>32</v>
      </c>
      <c r="D14" s="45">
        <v>0.24</v>
      </c>
      <c r="E14" s="37">
        <f>IFERROR('Analysis and results'!P76,"N/A")</f>
        <v>0.6166666667</v>
      </c>
      <c r="F14" s="38"/>
      <c r="G14" s="55"/>
      <c r="H14" s="1"/>
      <c r="I14" s="1"/>
      <c r="J14" s="1"/>
      <c r="K14" s="1"/>
      <c r="L14" s="1"/>
      <c r="M14" s="1"/>
      <c r="N14" s="1"/>
      <c r="O14" s="1"/>
      <c r="P14" s="1"/>
      <c r="Q14" s="1"/>
      <c r="R14" s="1"/>
      <c r="S14" s="1"/>
      <c r="T14" s="1"/>
      <c r="U14" s="1"/>
      <c r="V14" s="1"/>
      <c r="W14" s="1"/>
      <c r="X14" s="1"/>
      <c r="Y14" s="1"/>
      <c r="Z14" s="1"/>
      <c r="AA14" s="1"/>
    </row>
    <row r="15" ht="132.0" customHeight="1">
      <c r="A15" s="1"/>
      <c r="B15" s="43">
        <v>6.0</v>
      </c>
      <c r="C15" s="44" t="s">
        <v>38</v>
      </c>
      <c r="D15" s="45">
        <v>0.05</v>
      </c>
      <c r="E15" s="37">
        <f>IFERROR('Analysis and results'!P125,"N/A")</f>
        <v>0.3</v>
      </c>
      <c r="F15" s="38"/>
      <c r="G15" s="55"/>
      <c r="H15" s="1"/>
      <c r="I15" s="1"/>
      <c r="J15" s="1"/>
      <c r="K15" s="1"/>
      <c r="L15" s="1"/>
      <c r="M15" s="1"/>
      <c r="N15" s="1"/>
      <c r="O15" s="1"/>
      <c r="P15" s="1"/>
      <c r="Q15" s="1"/>
      <c r="R15" s="1"/>
      <c r="S15" s="1"/>
      <c r="T15" s="1"/>
      <c r="U15" s="1"/>
      <c r="V15" s="1"/>
      <c r="W15" s="1"/>
      <c r="X15" s="1"/>
      <c r="Y15" s="1"/>
      <c r="Z15" s="1"/>
      <c r="AA15" s="1"/>
    </row>
    <row r="16" ht="208.5" customHeight="1">
      <c r="A16" s="1"/>
      <c r="B16" s="43">
        <v>7.0</v>
      </c>
      <c r="C16" s="44" t="s">
        <v>41</v>
      </c>
      <c r="D16" s="45">
        <v>0.1</v>
      </c>
      <c r="E16" s="37">
        <f>IFERROR('Analysis and results'!P135,"N/A")</f>
        <v>0.45</v>
      </c>
      <c r="F16" s="38"/>
      <c r="G16" s="55"/>
      <c r="H16" s="1"/>
      <c r="I16" s="1"/>
      <c r="J16" s="1"/>
      <c r="K16" s="1"/>
      <c r="L16" s="1"/>
      <c r="M16" s="1"/>
      <c r="N16" s="1"/>
      <c r="O16" s="1"/>
      <c r="P16" s="1"/>
      <c r="Q16" s="1"/>
      <c r="R16" s="1"/>
      <c r="S16" s="1"/>
      <c r="T16" s="1"/>
      <c r="U16" s="1"/>
      <c r="V16" s="1"/>
      <c r="W16" s="1"/>
      <c r="X16" s="1"/>
      <c r="Y16" s="1"/>
      <c r="Z16" s="1"/>
      <c r="AA16" s="1"/>
    </row>
    <row r="17" ht="81.0" customHeight="1">
      <c r="A17" s="1"/>
      <c r="B17" s="43">
        <v>8.0</v>
      </c>
      <c r="C17" s="44" t="s">
        <v>42</v>
      </c>
      <c r="D17" s="45">
        <v>0.1</v>
      </c>
      <c r="E17" s="37">
        <f>IFERROR('Analysis and results'!P143,"N/A")</f>
        <v>0.6</v>
      </c>
      <c r="F17" s="38"/>
      <c r="G17" s="55"/>
      <c r="H17" s="1"/>
      <c r="I17" s="1"/>
      <c r="J17" s="1"/>
      <c r="K17" s="1"/>
      <c r="L17" s="1"/>
      <c r="M17" s="1"/>
      <c r="N17" s="1"/>
      <c r="O17" s="1"/>
      <c r="P17" s="1"/>
      <c r="Q17" s="1"/>
      <c r="R17" s="1"/>
      <c r="S17" s="1"/>
      <c r="T17" s="1"/>
      <c r="U17" s="1"/>
      <c r="V17" s="1"/>
      <c r="W17" s="1"/>
      <c r="X17" s="1"/>
      <c r="Y17" s="1"/>
      <c r="Z17" s="1"/>
      <c r="AA17" s="1"/>
    </row>
    <row r="18" ht="213.0" customHeight="1">
      <c r="A18" s="1"/>
      <c r="B18" s="43">
        <v>9.0</v>
      </c>
      <c r="C18" s="44" t="s">
        <v>43</v>
      </c>
      <c r="D18" s="45">
        <v>0.1</v>
      </c>
      <c r="E18" s="37">
        <f>IFERROR('Analysis and results'!P150,"N/A")</f>
        <v>0.62</v>
      </c>
      <c r="F18" s="38"/>
      <c r="G18" s="55"/>
      <c r="H18" s="1"/>
      <c r="I18" s="1"/>
      <c r="J18" s="1"/>
      <c r="K18" s="1"/>
      <c r="L18" s="1"/>
      <c r="M18" s="1"/>
      <c r="N18" s="1"/>
      <c r="O18" s="1"/>
      <c r="P18" s="1"/>
      <c r="Q18" s="1"/>
      <c r="R18" s="1"/>
      <c r="S18" s="1"/>
      <c r="T18" s="1"/>
      <c r="U18" s="1"/>
      <c r="V18" s="1"/>
      <c r="W18" s="1"/>
      <c r="X18" s="1"/>
      <c r="Y18" s="1"/>
      <c r="Z18" s="1"/>
      <c r="AA18" s="1"/>
    </row>
    <row r="19" ht="155.25" customHeight="1">
      <c r="A19" s="1"/>
      <c r="B19" s="43">
        <v>10.0</v>
      </c>
      <c r="C19" s="44" t="s">
        <v>47</v>
      </c>
      <c r="D19" s="45">
        <v>0.05</v>
      </c>
      <c r="E19" s="37">
        <f>IFERROR('Analysis and results'!P172,"N/A")</f>
        <v>0.42</v>
      </c>
      <c r="F19" s="38"/>
      <c r="G19" s="55"/>
      <c r="H19" s="1"/>
      <c r="I19" s="1"/>
      <c r="J19" s="1"/>
      <c r="K19" s="1"/>
      <c r="L19" s="1"/>
      <c r="M19" s="1"/>
      <c r="N19" s="1"/>
      <c r="O19" s="1"/>
      <c r="P19" s="1"/>
      <c r="Q19" s="1"/>
      <c r="R19" s="1"/>
      <c r="S19" s="1"/>
      <c r="T19" s="1"/>
      <c r="U19" s="1"/>
      <c r="V19" s="1"/>
      <c r="W19" s="1"/>
      <c r="X19" s="1"/>
      <c r="Y19" s="1"/>
      <c r="Z19" s="1"/>
      <c r="AA19" s="1"/>
    </row>
    <row r="20" ht="189.75" customHeight="1">
      <c r="A20" s="1"/>
      <c r="B20" s="43">
        <v>11.0</v>
      </c>
      <c r="C20" s="44" t="s">
        <v>48</v>
      </c>
      <c r="D20" s="45">
        <v>0.05</v>
      </c>
      <c r="E20" s="37">
        <f>IFERROR('Analysis and results'!P185,"N/A")</f>
        <v>0.3</v>
      </c>
      <c r="F20" s="38"/>
      <c r="G20" s="55"/>
      <c r="H20" s="1"/>
      <c r="I20" s="1"/>
      <c r="J20" s="1"/>
      <c r="K20" s="1"/>
      <c r="L20" s="1"/>
      <c r="M20" s="1"/>
      <c r="N20" s="1"/>
      <c r="O20" s="1"/>
      <c r="P20" s="1"/>
      <c r="Q20" s="1"/>
      <c r="R20" s="1"/>
      <c r="S20" s="1"/>
      <c r="T20" s="1"/>
      <c r="U20" s="1"/>
      <c r="V20" s="1"/>
      <c r="W20" s="1"/>
      <c r="X20" s="1"/>
      <c r="Y20" s="1"/>
      <c r="Z20" s="1"/>
      <c r="AA20" s="1"/>
    </row>
    <row r="21" ht="14.25" customHeight="1">
      <c r="A21" s="1"/>
      <c r="B21" s="1"/>
      <c r="C21" s="1"/>
      <c r="D21" s="85"/>
      <c r="E21" s="1"/>
      <c r="F21" s="1"/>
      <c r="G21" s="1"/>
      <c r="H21" s="1"/>
      <c r="I21" s="1"/>
      <c r="J21" s="1"/>
      <c r="K21" s="1"/>
      <c r="L21" s="1"/>
      <c r="M21" s="1"/>
      <c r="N21" s="1"/>
      <c r="O21" s="1"/>
      <c r="P21" s="1"/>
      <c r="Q21" s="1"/>
      <c r="R21" s="1"/>
      <c r="S21" s="1"/>
      <c r="T21" s="1"/>
      <c r="U21" s="1"/>
      <c r="V21" s="1"/>
      <c r="W21" s="1"/>
      <c r="X21" s="1"/>
      <c r="Y21" s="1"/>
      <c r="Z21" s="1"/>
      <c r="AA21" s="1"/>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4:C4"/>
  </mergeCells>
  <conditionalFormatting sqref="E7">
    <cfRule type="cellIs" dxfId="0" priority="1" stopIfTrue="1" operator="greaterThanOrEqual">
      <formula>0.8</formula>
    </cfRule>
  </conditionalFormatting>
  <conditionalFormatting sqref="E7">
    <cfRule type="cellIs" dxfId="1" priority="2" operator="between">
      <formula>0.5</formula>
      <formula>0.8</formula>
    </cfRule>
  </conditionalFormatting>
  <conditionalFormatting sqref="E7">
    <cfRule type="cellIs" dxfId="2" priority="3" operator="lessThan">
      <formula>0.5</formula>
    </cfRule>
  </conditionalFormatting>
  <conditionalFormatting sqref="E10:E20">
    <cfRule type="cellIs" dxfId="0" priority="4" stopIfTrue="1" operator="greaterThanOrEqual">
      <formula>0.8</formula>
    </cfRule>
  </conditionalFormatting>
  <conditionalFormatting sqref="E10:E20">
    <cfRule type="cellIs" dxfId="1" priority="5" operator="between">
      <formula>0.5</formula>
      <formula>0.8</formula>
    </cfRule>
  </conditionalFormatting>
  <conditionalFormatting sqref="E10:E20">
    <cfRule type="cellIs" dxfId="2" priority="6" operator="lessThan">
      <formula>0.5</formula>
    </cfRule>
  </conditionalFormatting>
  <printOptions/>
  <pageMargins bottom="0.75" footer="0.0" header="0.0" left="0.7" right="0.7" top="0.75"/>
  <pageSetup orientation="landscape"/>
  <drawing r:id="rId1"/>
</worksheet>
</file>